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mc:AlternateContent xmlns:mc="http://schemas.openxmlformats.org/markup-compatibility/2006">
    <mc:Choice Requires="x15">
      <x15ac:absPath xmlns:x15ac="http://schemas.microsoft.com/office/spreadsheetml/2010/11/ac" url="/Users/tetto/Desktop/RxRC/2018応募書類/"/>
    </mc:Choice>
  </mc:AlternateContent>
  <bookViews>
    <workbookView xWindow="7520" yWindow="3040" windowWidth="21600" windowHeight="15360" activeTab="1"/>
  </bookViews>
  <sheets>
    <sheet name="入力用" sheetId="1" r:id="rId1"/>
    <sheet name="印刷用" sheetId="2" r:id="rId2"/>
  </sheets>
  <definedNames>
    <definedName name="_xlnm._FilterDatabase" localSheetId="0" hidden="1">入力用!$A$4:$B$50</definedName>
    <definedName name="_xlnm.Print_Area" localSheetId="0">入力用!$A$1:$L$52</definedName>
    <definedName name="_xlnm.Print_Area" localSheetId="1">印刷用!$B$2:$AO$40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32" i="2" l="1"/>
  <c r="AF33" i="2"/>
  <c r="AE37" i="2"/>
  <c r="AG32" i="2"/>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X19" i="2"/>
  <c r="F20" i="2"/>
  <c r="F22" i="2"/>
  <c r="X22" i="2"/>
  <c r="F23" i="2"/>
  <c r="X23" i="2"/>
  <c r="I24" i="2"/>
  <c r="X24" i="2"/>
  <c r="F25" i="2"/>
  <c r="F27" i="2"/>
  <c r="X27" i="2"/>
  <c r="F28" i="2"/>
  <c r="X28" i="2"/>
  <c r="G29" i="2"/>
  <c r="L29" i="2"/>
  <c r="AO8" i="2"/>
  <c r="AN8" i="2"/>
  <c r="AM8" i="2"/>
  <c r="AL8" i="2"/>
  <c r="AK8" i="2"/>
  <c r="AJ8" i="2"/>
  <c r="AI8" i="2"/>
  <c r="AH8" i="2"/>
  <c r="AG8" i="2"/>
  <c r="AF8" i="2"/>
  <c r="AE8" i="2"/>
  <c r="AD8" i="2"/>
  <c r="AC8" i="2"/>
  <c r="AB8" i="2"/>
  <c r="AA8" i="2"/>
  <c r="Z8" i="2"/>
  <c r="Y8" i="2"/>
  <c r="X8" i="2"/>
  <c r="W8" i="2"/>
  <c r="V8" i="2"/>
  <c r="AN6" i="2"/>
  <c r="AL6" i="2"/>
  <c r="AJ6" i="2"/>
  <c r="AH6" i="2"/>
  <c r="AF6" i="2"/>
  <c r="AD6" i="2"/>
  <c r="AB6" i="2"/>
  <c r="Z6" i="2"/>
  <c r="X6" i="2"/>
  <c r="V6" i="2"/>
  <c r="AO6" i="2"/>
  <c r="Y38" i="2"/>
  <c r="K38" i="2"/>
  <c r="H39" i="2"/>
  <c r="K37" i="2"/>
  <c r="X36" i="2"/>
  <c r="F36" i="2"/>
  <c r="L35" i="2"/>
  <c r="G35" i="2"/>
  <c r="F34" i="2"/>
  <c r="K33" i="2"/>
  <c r="F31" i="2"/>
  <c r="X30" i="2"/>
  <c r="I30"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<sst xmlns="http://schemas.openxmlformats.org/spreadsheetml/2006/main" count="153" uniqueCount="101">
  <si>
    <t>第１７回レスキューロボットコンテスト参加申込書</t>
  </si>
  <si>
    <t>チーム情報用紙　データ入力用シート</t>
  </si>
  <si>
    <t>※赤字の項目は必須項目です　　※印刷提出時は【印刷用】タブを印刷してください</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</si>
  <si>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</si>
  <si>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</si>
  <si>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</si>
  <si>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</si>
  <si>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</si>
  <si>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</si>
  <si>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</si>
  <si>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</si>
  <si>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</si>
  <si>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</si>
  <si>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</si>
  <si>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</si>
  <si>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</si>
  <si>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</si>
  <si>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</si>
  <si>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</si>
  <si>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</si>
  <si>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</si>
  <si>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キャプテンのファックス番号</t>
  </si>
  <si>
    <t>半角数字およびハイフン，任意</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</si>
  <si>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</si>
  <si>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</si>
  <si>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</si>
  <si>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</si>
  <si>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</si>
  <si>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</si>
  <si>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</si>
  <si>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</si>
  <si>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第２連絡先のファックス番号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</si>
  <si>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</si>
  <si>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</si>
  <si>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</si>
  <si>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</si>
  <si>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</si>
  <si>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</si>
  <si>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</si>
  <si>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</si>
  <si>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</si>
  <si>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チーム責任者のファックス番号</t>
  </si>
  <si>
    <t>チーム責任者の電子メールアドレス</t>
  </si>
  <si>
    <t>希望の予選会場（第１位）</t>
  </si>
  <si>
    <t>希望の予選会場（第２位）</t>
  </si>
  <si>
    <t>配送に必要な情報を記入してください</t>
  </si>
  <si>
    <t>チームサポート希望の有無</t>
  </si>
  <si>
    <t>ロボットの機数</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</si>
  <si>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</si>
  <si>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</si>
  <si>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</si>
  <si>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</si>
  <si>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</si>
  <si>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</si>
  <si>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</si>
  <si>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</si>
  <si>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</si>
  <si>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</si>
  <si>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</si>
  <si>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</si>
  <si>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</si>
  <si>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FAX</t>
  </si>
  <si>
    <t>E-mail</t>
  </si>
  <si>
    <t>第２連絡先</t>
  </si>
  <si>
    <t>チーム責任者</t>
  </si>
  <si>
    <t>送付先名</t>
  </si>
  <si>
    <t>TEL</t>
  </si>
  <si>
    <t>チームサポート希望</t>
  </si>
  <si>
    <t>ロボット機数</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</si>
  <si>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</si>
  <si>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</si>
  <si>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</si>
  <si>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</si>
  <si>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</si>
  <si>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</si>
  <si>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</si>
  <si>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</si>
  <si>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貸与機器等送付先のファックス番号</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</si>
  <si>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</si>
  <si>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</si>
  <si>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</si>
  <si>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</si>
  <si>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「大阪会場」「東京会場」のいずれかを選択</t>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</si>
  <si>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</si>
  <si>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</si>
  <si>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</si>
  <si>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</si>
  <si>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</si>
  <si>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</si>
  <si>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</si>
  <si>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</si>
  <si>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</si>
  <si>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半角文字30文字以内</t>
    <rPh sb="0" eb="2">
      <t>ハンカク</t>
    </rPh>
    <rPh sb="2" eb="4">
      <t>モジ</t>
    </rPh>
    <rPh sb="6" eb="8">
      <t>モジ</t>
    </rPh>
    <rPh sb="8" eb="10">
      <t>イナイ</t>
    </rPh>
    <phoneticPr fontId="6"/>
  </si>
  <si>
    <t>第１８回レスキューロボットコンテスト参加申込書</t>
    <phoneticPr fontId="6"/>
  </si>
  <si>
    <t>第１８回レスキューロボットコンテスト</t>
    <phoneticPr fontId="6"/>
  </si>
  <si>
    <t>モビリティアイディアにチャレンジする</t>
    <phoneticPr fontId="6"/>
  </si>
  <si>
    <t>「チャレンジする」「不参加」のいずれかを選択</t>
    <rPh sb="10" eb="13">
      <t>フサンカ</t>
    </rPh>
    <phoneticPr fontId="6"/>
  </si>
  <si>
    <t>モビリティアイディア</t>
    <phoneticPr fontId="6"/>
  </si>
  <si>
    <t>【選択してください】</t>
  </si>
  <si>
    <t>TPIP以外の機器の使用有無</t>
    <rPh sb="4" eb="6">
      <t>イガイ</t>
    </rPh>
    <rPh sb="7" eb="9">
      <t>キキ</t>
    </rPh>
    <rPh sb="10" eb="12">
      <t>シヨウ</t>
    </rPh>
    <rPh sb="12" eb="14">
      <t>ウム</t>
    </rPh>
    <phoneticPr fontId="6"/>
  </si>
  <si>
    <t>TPIP以外の機器</t>
    <rPh sb="4" eb="6">
      <t>イガイ</t>
    </rPh>
    <rPh sb="7" eb="9">
      <t>キキ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</si>
</sst>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charset val="128"/>
    </font>
    <font>
      <b/>
      <sz val="16"/>
      <name val="ＭＳ Ｐゴシック"/>
      <charset val="128"/>
    </font>
    <font>
      <b/>
      <sz val="11"/>
      <name val="ＭＳ Ｐゴシック"/>
      <charset val="128"/>
    </font>
    <font>
      <sz val="11"/>
      <name val="ＭＳ Ｐ明朝"/>
      <charset val="128"/>
    </font>
    <font>
      <sz val="10"/>
      <name val="ＭＳ Ｐゴシック"/>
      <charset val="128"/>
    </font>
    <font>
      <u/>
      <sz val="11"/>
      <color indexed="12"/>
      <name val="ＭＳ Ｐゴシック"/>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b/>
      <sz val="16"/>
      <name val="ＭＳ Ｐゴシック"/>
      <family val="3"/>
      <charset val="128"/>
    </font>
    <font>
      <sz val="11"/>
      <name val="ＭＳ Ｐ明朝"/>
      <family val="1"/>
      <charset val="128"/>
    </font>
    <font>
      <sz val="11"/>
      <name val="ＭＳ 明朝"/>
      <family val="1"/>
      <charset val="128"/>
    </font>
  </fonts>
  <fills count="3">
    <fill>
      <patternFill patternType="none"/>
    </fill>
    <fill>
      <patternFill patternType="gray125"/>
    </fill>
    <fill>
      <patternFill patternType="solid">
        <fgColor indexed="41"/>
        <bgColor indexed="64"/>
      </patternFill>
    </fill>
  </fills>
  <borders count="53">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right style="medium">
        <color auto="1"/>
      </right>
      <top/>
      <bottom/>
      <diagonal/>
    </border>
    <border>
      <left style="thin">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style="thin">
        <color auto="1"/>
      </right>
      <top/>
      <bottom style="double">
        <color auto="1"/>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60">
    <xf numFmtId="0" fontId="0" fillId="0" borderId="0" xfId="0" applyAlignment="1"/>
    <xf numFmtId="0" fontId="0" fillId="0" borderId="0" xfId="0" applyBorder="1" applyAlignment="1">
      <alignment vertical="center"/>
    </xf>
    <xf numFmtId="0" fontId="0" fillId="2" borderId="0"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horizontal="right" vertical="center"/>
    </xf>
    <xf numFmtId="0" fontId="3"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6" xfId="0" applyBorder="1" applyAlignment="1"/>
    <xf numFmtId="0" fontId="0" fillId="0" borderId="25" xfId="0" applyBorder="1" applyAlignment="1" applyProtection="1">
      <alignment horizontal="left"/>
      <protection locked="0"/>
    </xf>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0" fillId="0" borderId="7" xfId="0" applyNumberFormat="1" applyBorder="1" applyAlignment="1" applyProtection="1">
      <alignment horizontal="left"/>
      <protection locked="0"/>
    </xf>
    <xf numFmtId="0" fontId="2" fillId="0" borderId="25" xfId="0" applyFont="1" applyBorder="1" applyAlignment="1" applyProtection="1">
      <alignment horizontal="left"/>
      <protection locked="0"/>
    </xf>
    <xf numFmtId="0" fontId="0" fillId="0" borderId="16" xfId="0" applyBorder="1" applyAlignment="1"/>
    <xf numFmtId="0" fontId="2" fillId="0" borderId="30" xfId="0"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5" xfId="0" applyFont="1" applyFill="1"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39" xfId="0" applyNumberFormat="1" applyBorder="1" applyAlignment="1" applyProtection="1">
      <alignment horizontal="left"/>
      <protection locked="0"/>
    </xf>
    <xf numFmtId="0" fontId="0" fillId="0" borderId="44" xfId="0" applyBorder="1" applyAlignment="1" applyProtection="1">
      <alignment horizontal="left"/>
      <protection locked="0"/>
    </xf>
    <xf numFmtId="0" fontId="0" fillId="0" borderId="47" xfId="0" applyBorder="1" applyAlignment="1">
      <alignment shrinkToFit="1"/>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8" xfId="0" applyFont="1" applyBorder="1" applyAlignment="1"/>
    <xf numFmtId="0" fontId="8" fillId="0" borderId="5" xfId="0" applyFont="1" applyBorder="1" applyAlignment="1"/>
    <xf numFmtId="0" fontId="8" fillId="0" borderId="31" xfId="0" applyFont="1" applyBorder="1" applyAlignment="1"/>
    <xf numFmtId="0" fontId="7" fillId="0" borderId="43" xfId="0" applyFont="1" applyBorder="1" applyAlignment="1">
      <alignment shrinkToFit="1"/>
    </xf>
    <xf numFmtId="0" fontId="7" fillId="0" borderId="45" xfId="0" applyFont="1" applyBorder="1" applyAlignment="1">
      <alignment shrinkToFit="1"/>
    </xf>
    <xf numFmtId="0" fontId="7" fillId="0" borderId="8" xfId="0" applyFont="1" applyBorder="1" applyAlignment="1">
      <alignment shrinkToFit="1"/>
    </xf>
    <xf numFmtId="0" fontId="7" fillId="0" borderId="0" xfId="0" applyFont="1" applyFill="1" applyBorder="1" applyAlignment="1"/>
    <xf numFmtId="0" fontId="0" fillId="0" borderId="0" xfId="0" applyFont="1" applyFill="1" applyBorder="1" applyAlignment="1"/>
    <xf numFmtId="0" fontId="9" fillId="0" borderId="1" xfId="0" applyFont="1" applyBorder="1" applyAlignment="1">
      <alignment vertical="center"/>
    </xf>
    <xf numFmtId="0" fontId="7" fillId="0" borderId="47" xfId="0" applyFont="1" applyBorder="1" applyAlignment="1">
      <alignment shrinkToFit="1"/>
    </xf>
    <xf numFmtId="0" fontId="7" fillId="0" borderId="31" xfId="0" applyFont="1" applyBorder="1" applyAlignment="1"/>
    <xf numFmtId="0" fontId="0" fillId="0" borderId="7" xfId="0" applyBorder="1" applyAlignment="1">
      <alignment vertical="center" shrinkToFit="1"/>
    </xf>
    <xf numFmtId="0" fontId="9" fillId="0" borderId="2" xfId="0" applyFont="1" applyBorder="1" applyAlignment="1">
      <alignment vertical="center"/>
    </xf>
    <xf numFmtId="0" fontId="3" fillId="0" borderId="5" xfId="0" applyFont="1" applyBorder="1" applyAlignment="1">
      <alignment vertical="center"/>
    </xf>
    <xf numFmtId="0" fontId="0" fillId="0" borderId="0" xfId="0" applyFill="1" applyBorder="1" applyAlignment="1">
      <alignment vertical="center"/>
    </xf>
    <xf numFmtId="0" fontId="3" fillId="0" borderId="4" xfId="0" applyFont="1" applyFill="1" applyBorder="1" applyAlignment="1">
      <alignment vertical="center"/>
    </xf>
    <xf numFmtId="0" fontId="0" fillId="0" borderId="2" xfId="0" applyFill="1" applyBorder="1" applyAlignment="1">
      <alignment vertical="center"/>
    </xf>
    <xf numFmtId="0" fontId="0" fillId="0" borderId="1" xfId="0" applyBorder="1" applyAlignment="1">
      <alignment vertical="center"/>
    </xf>
    <xf numFmtId="0" fontId="0" fillId="0" borderId="4" xfId="0" applyFill="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shrinkToFit="1"/>
    </xf>
    <xf numFmtId="0" fontId="0" fillId="0" borderId="7" xfId="0" applyFill="1" applyBorder="1" applyAlignment="1">
      <alignment vertical="center"/>
    </xf>
    <xf numFmtId="0" fontId="3" fillId="0" borderId="11" xfId="0" applyFont="1" applyBorder="1" applyAlignment="1">
      <alignment vertical="center" shrinkToFit="1"/>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48" xfId="0" applyBorder="1" applyAlignment="1" applyProtection="1">
      <alignment horizontal="left"/>
      <protection locked="0"/>
    </xf>
    <xf numFmtId="0" fontId="0" fillId="0" borderId="45" xfId="0" applyBorder="1" applyAlignment="1">
      <alignment shrinkToFit="1"/>
    </xf>
    <xf numFmtId="0" fontId="9" fillId="0" borderId="6" xfId="0" applyFont="1" applyBorder="1" applyAlignment="1">
      <alignment vertical="center"/>
    </xf>
    <xf numFmtId="0" fontId="11" fillId="0" borderId="5" xfId="0" applyFont="1" applyBorder="1" applyAlignment="1">
      <alignment vertical="center"/>
    </xf>
    <xf numFmtId="0" fontId="11" fillId="0" borderId="3" xfId="0" applyFont="1" applyBorder="1" applyAlignment="1">
      <alignment vertical="center"/>
    </xf>
    <xf numFmtId="0" fontId="0" fillId="0" borderId="50" xfId="0" applyBorder="1" applyAlignment="1" applyProtection="1">
      <alignment horizontal="left"/>
      <protection locked="0"/>
    </xf>
    <xf numFmtId="0" fontId="0" fillId="0" borderId="51" xfId="0" applyBorder="1" applyAlignment="1" applyProtection="1">
      <alignment horizontal="left"/>
      <protection locked="0"/>
    </xf>
    <xf numFmtId="0" fontId="0" fillId="0" borderId="52" xfId="0" applyBorder="1" applyAlignment="1">
      <alignment shrinkToFit="1"/>
    </xf>
    <xf numFmtId="0" fontId="8" fillId="0" borderId="49" xfId="0" applyFont="1" applyBorder="1" applyAlignment="1"/>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0" fillId="0" borderId="15"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49" fontId="0" fillId="0" borderId="3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17"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49" fontId="7" fillId="0" borderId="32" xfId="0" applyNumberFormat="1" applyFont="1"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38" xfId="0" applyBorder="1" applyAlignment="1" applyProtection="1">
      <alignment horizontal="left" shrinkToFit="1"/>
      <protection locked="0"/>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0"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shrinkToFit="1"/>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vertical="center" shrinkToFit="1"/>
    </xf>
    <xf numFmtId="0" fontId="3" fillId="0" borderId="0" xfId="0" applyFont="1" applyBorder="1" applyAlignment="1">
      <alignment horizontal="center" vertical="center" shrinkToFit="1"/>
    </xf>
    <xf numFmtId="0" fontId="3" fillId="0" borderId="7" xfId="0" applyNumberFormat="1" applyFont="1" applyBorder="1" applyAlignment="1">
      <alignment vertical="center" shrinkToFit="1"/>
    </xf>
    <xf numFmtId="0" fontId="7" fillId="0" borderId="0" xfId="0" applyFont="1" applyBorder="1" applyAlignment="1">
      <alignment horizontal="center" vertical="center"/>
    </xf>
    <xf numFmtId="0" fontId="0" fillId="0" borderId="0" xfId="0" applyBorder="1" applyAlignment="1">
      <alignment horizontal="center" vertical="center"/>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11" xfId="0" applyFont="1" applyBorder="1" applyAlignment="1">
      <alignment horizontal="center" vertical="center" shrinkToFit="1"/>
    </xf>
    <xf numFmtId="0" fontId="12"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2"/>
  <sheetViews>
    <sheetView view="pageBreakPreview" topLeftCell="A26" zoomScaleSheetLayoutView="100" workbookViewId="0">
      <selection activeCell="A45" sqref="A45"/>
    </sheetView>
  </sheetViews>
  <sheetFormatPr baseColWidth="12" defaultColWidth="9" defaultRowHeight="14" x14ac:dyDescent="0.15"/>
  <cols>
    <col min="1" max="1" width="37.6640625" customWidth="1"/>
    <col min="2" max="11" width="6.6640625" customWidth="1"/>
    <col min="12" max="12" width="28.1640625" style="23" customWidth="1"/>
  </cols>
  <sheetData>
    <row r="1" spans="1:12" ht="19" x14ac:dyDescent="0.15">
      <c r="A1" s="24" t="s">
        <v>0</v>
      </c>
    </row>
    <row r="2" spans="1:12" x14ac:dyDescent="0.15">
      <c r="A2" s="25" t="s">
        <v>1</v>
      </c>
    </row>
    <row r="3" spans="1:12" x14ac:dyDescent="0.15">
      <c r="A3" s="48" t="s">
        <v>2</v>
      </c>
    </row>
    <row r="4" spans="1:12" x14ac:dyDescent="0.15">
      <c r="A4" s="26" t="s">
        <v>3</v>
      </c>
      <c r="B4" s="90"/>
      <c r="C4" s="91"/>
      <c r="D4" s="91"/>
      <c r="E4" s="91"/>
      <c r="F4" s="91"/>
      <c r="G4" s="91"/>
      <c r="H4" s="91"/>
      <c r="I4" s="91"/>
      <c r="J4" s="91"/>
      <c r="K4" s="92"/>
      <c r="L4" s="38" t="s">
        <v>4</v>
      </c>
    </row>
    <row r="5" spans="1:12" x14ac:dyDescent="0.15">
      <c r="A5" s="49" t="s">
        <v>5</v>
      </c>
      <c r="B5" s="93"/>
      <c r="C5" s="94"/>
      <c r="D5" s="94"/>
      <c r="E5" s="94"/>
      <c r="F5" s="94"/>
      <c r="G5" s="94"/>
      <c r="H5" s="94"/>
      <c r="I5" s="94"/>
      <c r="J5" s="94"/>
      <c r="K5" s="95"/>
      <c r="L5" s="47" t="s">
        <v>80</v>
      </c>
    </row>
    <row r="6" spans="1:12" x14ac:dyDescent="0.15">
      <c r="A6" s="49" t="s">
        <v>6</v>
      </c>
      <c r="B6" s="96"/>
      <c r="C6" s="97"/>
      <c r="D6" s="97"/>
      <c r="E6" s="97"/>
      <c r="F6" s="97"/>
      <c r="G6" s="97"/>
      <c r="H6" s="97"/>
      <c r="I6" s="97"/>
      <c r="J6" s="97"/>
      <c r="K6" s="98"/>
      <c r="L6" s="47" t="s">
        <v>78</v>
      </c>
    </row>
    <row r="7" spans="1:12" x14ac:dyDescent="0.15">
      <c r="A7" s="49" t="s">
        <v>7</v>
      </c>
      <c r="B7" s="99"/>
      <c r="C7" s="100"/>
      <c r="D7" s="100"/>
      <c r="E7" s="100"/>
      <c r="F7" s="100"/>
      <c r="G7" s="100"/>
      <c r="H7" s="100"/>
      <c r="I7" s="100"/>
      <c r="J7" s="100"/>
      <c r="K7" s="101"/>
      <c r="L7" s="47" t="s">
        <v>79</v>
      </c>
    </row>
    <row r="8" spans="1:12" ht="15" thickBot="1" x14ac:dyDescent="0.2">
      <c r="A8" s="50" t="s">
        <v>8</v>
      </c>
      <c r="B8" s="102"/>
      <c r="C8" s="103"/>
      <c r="D8" s="103"/>
      <c r="E8" s="103"/>
      <c r="F8" s="103"/>
      <c r="G8" s="103"/>
      <c r="H8" s="103"/>
      <c r="I8" s="103"/>
      <c r="J8" s="103"/>
      <c r="K8" s="104"/>
      <c r="L8" s="40"/>
    </row>
    <row r="9" spans="1:12" ht="15" thickTop="1" x14ac:dyDescent="0.15">
      <c r="A9" s="49" t="s">
        <v>91</v>
      </c>
      <c r="B9" s="99"/>
      <c r="C9" s="100"/>
      <c r="D9" s="100"/>
      <c r="E9" s="100"/>
      <c r="F9" s="100"/>
      <c r="G9" s="100"/>
      <c r="H9" s="100"/>
      <c r="I9" s="100"/>
      <c r="J9" s="100"/>
      <c r="K9" s="101"/>
      <c r="L9" s="47" t="s">
        <v>92</v>
      </c>
    </row>
    <row r="10" spans="1:12" ht="15" thickBot="1" x14ac:dyDescent="0.2">
      <c r="A10" s="50" t="s">
        <v>90</v>
      </c>
      <c r="B10" s="102"/>
      <c r="C10" s="103"/>
      <c r="D10" s="103"/>
      <c r="E10" s="103"/>
      <c r="F10" s="103"/>
      <c r="G10" s="103"/>
      <c r="H10" s="103"/>
      <c r="I10" s="103"/>
      <c r="J10" s="103"/>
      <c r="K10" s="104"/>
      <c r="L10" s="40" t="s">
        <v>92</v>
      </c>
    </row>
    <row r="11" spans="1:12" ht="15" thickTop="1" x14ac:dyDescent="0.15">
      <c r="A11" s="51" t="s">
        <v>9</v>
      </c>
      <c r="B11" s="105"/>
      <c r="C11" s="106"/>
      <c r="D11" s="106"/>
      <c r="E11" s="106"/>
      <c r="F11" s="106"/>
      <c r="G11" s="106"/>
      <c r="H11" s="106"/>
      <c r="I11" s="106"/>
      <c r="J11" s="106"/>
      <c r="K11" s="107"/>
      <c r="L11" s="41" t="s">
        <v>10</v>
      </c>
    </row>
    <row r="12" spans="1:12" x14ac:dyDescent="0.15">
      <c r="A12" s="49" t="s">
        <v>11</v>
      </c>
      <c r="B12" s="108"/>
      <c r="C12" s="109"/>
      <c r="D12" s="109"/>
      <c r="E12" s="109"/>
      <c r="F12" s="109"/>
      <c r="G12" s="109"/>
      <c r="H12" s="109"/>
      <c r="I12" s="109"/>
      <c r="J12" s="109"/>
      <c r="K12" s="110"/>
      <c r="L12" s="39"/>
    </row>
    <row r="13" spans="1:12" x14ac:dyDescent="0.15">
      <c r="A13" s="49" t="s">
        <v>12</v>
      </c>
      <c r="B13" s="111"/>
      <c r="C13" s="112"/>
      <c r="D13" s="112"/>
      <c r="E13" s="112"/>
      <c r="F13" s="112"/>
      <c r="G13" s="112"/>
      <c r="H13" s="112"/>
      <c r="I13" s="112"/>
      <c r="J13" s="112"/>
      <c r="K13" s="113"/>
      <c r="L13" s="39" t="s">
        <v>13</v>
      </c>
    </row>
    <row r="14" spans="1:12" x14ac:dyDescent="0.15">
      <c r="A14" s="49" t="s">
        <v>14</v>
      </c>
      <c r="B14" s="114"/>
      <c r="C14" s="115"/>
      <c r="D14" s="115"/>
      <c r="E14" s="115"/>
      <c r="F14" s="115"/>
      <c r="G14" s="115"/>
      <c r="H14" s="115"/>
      <c r="I14" s="115"/>
      <c r="J14" s="115"/>
      <c r="K14" s="116"/>
      <c r="L14" s="39" t="s">
        <v>15</v>
      </c>
    </row>
    <row r="15" spans="1:12" x14ac:dyDescent="0.15">
      <c r="A15" s="49" t="s">
        <v>16</v>
      </c>
      <c r="B15" s="108"/>
      <c r="C15" s="109"/>
      <c r="D15" s="109"/>
      <c r="E15" s="109"/>
      <c r="F15" s="109"/>
      <c r="G15" s="109"/>
      <c r="H15" s="109"/>
      <c r="I15" s="109"/>
      <c r="J15" s="109"/>
      <c r="K15" s="110"/>
      <c r="L15" s="39" t="s">
        <v>17</v>
      </c>
    </row>
    <row r="16" spans="1:12" x14ac:dyDescent="0.15">
      <c r="A16" s="49" t="s">
        <v>18</v>
      </c>
      <c r="B16" s="111"/>
      <c r="C16" s="112"/>
      <c r="D16" s="112"/>
      <c r="E16" s="112"/>
      <c r="F16" s="112"/>
      <c r="G16" s="112"/>
      <c r="H16" s="112"/>
      <c r="I16" s="112"/>
      <c r="J16" s="112"/>
      <c r="K16" s="113"/>
      <c r="L16" s="39" t="s">
        <v>19</v>
      </c>
    </row>
    <row r="17" spans="1:12" x14ac:dyDescent="0.15">
      <c r="A17" s="49" t="s">
        <v>20</v>
      </c>
      <c r="B17" s="108"/>
      <c r="C17" s="109"/>
      <c r="D17" s="109"/>
      <c r="E17" s="109"/>
      <c r="F17" s="109"/>
      <c r="G17" s="109"/>
      <c r="H17" s="109"/>
      <c r="I17" s="109"/>
      <c r="J17" s="109"/>
      <c r="K17" s="110"/>
      <c r="L17" s="39" t="s">
        <v>17</v>
      </c>
    </row>
    <row r="18" spans="1:12" x14ac:dyDescent="0.15">
      <c r="A18" s="27" t="s">
        <v>21</v>
      </c>
      <c r="B18" s="108"/>
      <c r="C18" s="109"/>
      <c r="D18" s="109"/>
      <c r="E18" s="109"/>
      <c r="F18" s="109"/>
      <c r="G18" s="109"/>
      <c r="H18" s="109"/>
      <c r="I18" s="109"/>
      <c r="J18" s="109"/>
      <c r="K18" s="110"/>
      <c r="L18" s="39" t="s">
        <v>22</v>
      </c>
    </row>
    <row r="19" spans="1:12" x14ac:dyDescent="0.15">
      <c r="A19" s="50" t="s">
        <v>23</v>
      </c>
      <c r="B19" s="117"/>
      <c r="C19" s="118"/>
      <c r="D19" s="118"/>
      <c r="E19" s="118"/>
      <c r="F19" s="118"/>
      <c r="G19" s="118"/>
      <c r="H19" s="118"/>
      <c r="I19" s="118"/>
      <c r="J19" s="118"/>
      <c r="K19" s="119"/>
      <c r="L19" s="40" t="s">
        <v>24</v>
      </c>
    </row>
    <row r="20" spans="1:12" x14ac:dyDescent="0.15">
      <c r="A20" s="51" t="s">
        <v>25</v>
      </c>
      <c r="B20" s="105"/>
      <c r="C20" s="106"/>
      <c r="D20" s="106"/>
      <c r="E20" s="106"/>
      <c r="F20" s="106"/>
      <c r="G20" s="106"/>
      <c r="H20" s="106"/>
      <c r="I20" s="106"/>
      <c r="J20" s="106"/>
      <c r="K20" s="107"/>
      <c r="L20" s="41" t="s">
        <v>26</v>
      </c>
    </row>
    <row r="21" spans="1:12" x14ac:dyDescent="0.15">
      <c r="A21" s="49" t="s">
        <v>27</v>
      </c>
      <c r="B21" s="108"/>
      <c r="C21" s="109"/>
      <c r="D21" s="109"/>
      <c r="E21" s="109"/>
      <c r="F21" s="109"/>
      <c r="G21" s="109"/>
      <c r="H21" s="109"/>
      <c r="I21" s="109"/>
      <c r="J21" s="109"/>
      <c r="K21" s="110"/>
      <c r="L21" s="39"/>
    </row>
    <row r="22" spans="1:12" x14ac:dyDescent="0.15">
      <c r="A22" s="49" t="s">
        <v>28</v>
      </c>
      <c r="B22" s="111"/>
      <c r="C22" s="112"/>
      <c r="D22" s="112"/>
      <c r="E22" s="112"/>
      <c r="F22" s="112"/>
      <c r="G22" s="112"/>
      <c r="H22" s="112"/>
      <c r="I22" s="112"/>
      <c r="J22" s="112"/>
      <c r="K22" s="113"/>
      <c r="L22" s="39" t="s">
        <v>13</v>
      </c>
    </row>
    <row r="23" spans="1:12" x14ac:dyDescent="0.15">
      <c r="A23" s="49" t="s">
        <v>29</v>
      </c>
      <c r="B23" s="114"/>
      <c r="C23" s="115"/>
      <c r="D23" s="115"/>
      <c r="E23" s="115"/>
      <c r="F23" s="115"/>
      <c r="G23" s="115"/>
      <c r="H23" s="115"/>
      <c r="I23" s="115"/>
      <c r="J23" s="115"/>
      <c r="K23" s="116"/>
      <c r="L23" s="39" t="s">
        <v>15</v>
      </c>
    </row>
    <row r="24" spans="1:12" x14ac:dyDescent="0.15">
      <c r="A24" s="52" t="s">
        <v>30</v>
      </c>
      <c r="B24" s="114"/>
      <c r="C24" s="115"/>
      <c r="D24" s="115"/>
      <c r="E24" s="115"/>
      <c r="F24" s="115"/>
      <c r="G24" s="115"/>
      <c r="H24" s="115"/>
      <c r="I24" s="115"/>
      <c r="J24" s="115"/>
      <c r="K24" s="116"/>
      <c r="L24" s="39" t="s">
        <v>17</v>
      </c>
    </row>
    <row r="25" spans="1:12" x14ac:dyDescent="0.15">
      <c r="A25" s="27" t="s">
        <v>31</v>
      </c>
      <c r="B25" s="114"/>
      <c r="C25" s="115"/>
      <c r="D25" s="115"/>
      <c r="E25" s="115"/>
      <c r="F25" s="115"/>
      <c r="G25" s="115"/>
      <c r="H25" s="115"/>
      <c r="I25" s="115"/>
      <c r="J25" s="115"/>
      <c r="K25" s="116"/>
      <c r="L25" s="39" t="s">
        <v>22</v>
      </c>
    </row>
    <row r="26" spans="1:12" x14ac:dyDescent="0.15">
      <c r="A26" s="50" t="s">
        <v>32</v>
      </c>
      <c r="B26" s="120"/>
      <c r="C26" s="121"/>
      <c r="D26" s="121"/>
      <c r="E26" s="121"/>
      <c r="F26" s="121"/>
      <c r="G26" s="121"/>
      <c r="H26" s="121"/>
      <c r="I26" s="121"/>
      <c r="J26" s="121"/>
      <c r="K26" s="122"/>
      <c r="L26" s="40" t="s">
        <v>24</v>
      </c>
    </row>
    <row r="27" spans="1:12" x14ac:dyDescent="0.15">
      <c r="A27" s="51" t="s">
        <v>33</v>
      </c>
      <c r="B27" s="123"/>
      <c r="C27" s="124"/>
      <c r="D27" s="124"/>
      <c r="E27" s="124"/>
      <c r="F27" s="124"/>
      <c r="G27" s="124"/>
      <c r="H27" s="124"/>
      <c r="I27" s="124"/>
      <c r="J27" s="124"/>
      <c r="K27" s="125"/>
      <c r="L27" s="41" t="s">
        <v>34</v>
      </c>
    </row>
    <row r="28" spans="1:12" x14ac:dyDescent="0.15">
      <c r="A28" s="49" t="s">
        <v>35</v>
      </c>
      <c r="B28" s="114"/>
      <c r="C28" s="115"/>
      <c r="D28" s="115"/>
      <c r="E28" s="115"/>
      <c r="F28" s="115"/>
      <c r="G28" s="115"/>
      <c r="H28" s="115"/>
      <c r="I28" s="115"/>
      <c r="J28" s="115"/>
      <c r="K28" s="116"/>
      <c r="L28" s="39"/>
    </row>
    <row r="29" spans="1:12" x14ac:dyDescent="0.15">
      <c r="A29" s="49" t="s">
        <v>36</v>
      </c>
      <c r="B29" s="111"/>
      <c r="C29" s="112"/>
      <c r="D29" s="112"/>
      <c r="E29" s="112"/>
      <c r="F29" s="112"/>
      <c r="G29" s="112"/>
      <c r="H29" s="112"/>
      <c r="I29" s="112"/>
      <c r="J29" s="112"/>
      <c r="K29" s="113"/>
      <c r="L29" s="39" t="s">
        <v>13</v>
      </c>
    </row>
    <row r="30" spans="1:12" x14ac:dyDescent="0.15">
      <c r="A30" s="49" t="s">
        <v>37</v>
      </c>
      <c r="B30" s="114"/>
      <c r="C30" s="115"/>
      <c r="D30" s="115"/>
      <c r="E30" s="115"/>
      <c r="F30" s="115"/>
      <c r="G30" s="115"/>
      <c r="H30" s="115"/>
      <c r="I30" s="115"/>
      <c r="J30" s="115"/>
      <c r="K30" s="116"/>
      <c r="L30" s="39" t="s">
        <v>15</v>
      </c>
    </row>
    <row r="31" spans="1:12" x14ac:dyDescent="0.15">
      <c r="A31" s="49" t="s">
        <v>38</v>
      </c>
      <c r="B31" s="108"/>
      <c r="C31" s="109"/>
      <c r="D31" s="109"/>
      <c r="E31" s="109"/>
      <c r="F31" s="109"/>
      <c r="G31" s="109"/>
      <c r="H31" s="109"/>
      <c r="I31" s="109"/>
      <c r="J31" s="109"/>
      <c r="K31" s="110"/>
      <c r="L31" s="39" t="s">
        <v>17</v>
      </c>
    </row>
    <row r="32" spans="1:12" x14ac:dyDescent="0.15">
      <c r="A32" s="49" t="s">
        <v>39</v>
      </c>
      <c r="B32" s="111"/>
      <c r="C32" s="112"/>
      <c r="D32" s="112"/>
      <c r="E32" s="112"/>
      <c r="F32" s="112"/>
      <c r="G32" s="112"/>
      <c r="H32" s="112"/>
      <c r="I32" s="112"/>
      <c r="J32" s="112"/>
      <c r="K32" s="113"/>
      <c r="L32" s="39" t="s">
        <v>19</v>
      </c>
    </row>
    <row r="33" spans="1:12" x14ac:dyDescent="0.15">
      <c r="A33" s="49" t="s">
        <v>40</v>
      </c>
      <c r="B33" s="108"/>
      <c r="C33" s="109"/>
      <c r="D33" s="109"/>
      <c r="E33" s="109"/>
      <c r="F33" s="109"/>
      <c r="G33" s="109"/>
      <c r="H33" s="109"/>
      <c r="I33" s="109"/>
      <c r="J33" s="109"/>
      <c r="K33" s="110"/>
      <c r="L33" s="39" t="s">
        <v>17</v>
      </c>
    </row>
    <row r="34" spans="1:12" x14ac:dyDescent="0.15">
      <c r="A34" s="27" t="s">
        <v>41</v>
      </c>
      <c r="B34" s="108"/>
      <c r="C34" s="109"/>
      <c r="D34" s="109"/>
      <c r="E34" s="109"/>
      <c r="F34" s="109"/>
      <c r="G34" s="109"/>
      <c r="H34" s="109"/>
      <c r="I34" s="109"/>
      <c r="J34" s="109"/>
      <c r="K34" s="110"/>
      <c r="L34" s="39" t="s">
        <v>22</v>
      </c>
    </row>
    <row r="35" spans="1:12" ht="15" thickBot="1" x14ac:dyDescent="0.2">
      <c r="A35" s="50" t="s">
        <v>42</v>
      </c>
      <c r="B35" s="117"/>
      <c r="C35" s="118"/>
      <c r="D35" s="118"/>
      <c r="E35" s="118"/>
      <c r="F35" s="118"/>
      <c r="G35" s="118"/>
      <c r="H35" s="118"/>
      <c r="I35" s="118"/>
      <c r="J35" s="118"/>
      <c r="K35" s="119"/>
      <c r="L35" s="40" t="s">
        <v>24</v>
      </c>
    </row>
    <row r="36" spans="1:12" ht="15" thickTop="1" x14ac:dyDescent="0.15">
      <c r="A36" s="53" t="s">
        <v>43</v>
      </c>
      <c r="B36" s="135" t="s">
        <v>98</v>
      </c>
      <c r="C36" s="136"/>
      <c r="D36" s="136"/>
      <c r="E36" s="29"/>
      <c r="F36" s="30"/>
      <c r="G36" s="30"/>
      <c r="H36" s="30"/>
      <c r="I36" s="30"/>
      <c r="J36" s="30"/>
      <c r="K36" s="43"/>
      <c r="L36" s="57" t="s">
        <v>82</v>
      </c>
    </row>
    <row r="37" spans="1:12" ht="15" thickBot="1" x14ac:dyDescent="0.2">
      <c r="A37" s="51" t="s">
        <v>44</v>
      </c>
      <c r="B37" s="137" t="s">
        <v>98</v>
      </c>
      <c r="C37" s="138"/>
      <c r="D37" s="138"/>
      <c r="E37" s="31"/>
      <c r="F37" s="32"/>
      <c r="G37" s="32"/>
      <c r="H37" s="32"/>
      <c r="I37" s="32"/>
      <c r="J37" s="32"/>
      <c r="K37" s="44"/>
      <c r="L37" s="59" t="s">
        <v>84</v>
      </c>
    </row>
    <row r="38" spans="1:12" x14ac:dyDescent="0.15">
      <c r="A38" s="53" t="s">
        <v>72</v>
      </c>
      <c r="B38" s="135" t="s">
        <v>98</v>
      </c>
      <c r="C38" s="136"/>
      <c r="D38" s="136"/>
      <c r="E38" s="33"/>
      <c r="F38" s="28"/>
      <c r="G38" s="28"/>
      <c r="H38" s="28"/>
      <c r="I38" s="28"/>
      <c r="J38" s="28"/>
      <c r="K38" s="42"/>
      <c r="L38" s="57" t="s">
        <v>83</v>
      </c>
    </row>
    <row r="39" spans="1:12" x14ac:dyDescent="0.15">
      <c r="A39" s="51" t="s">
        <v>73</v>
      </c>
      <c r="B39" s="139"/>
      <c r="C39" s="140"/>
      <c r="D39" s="140"/>
      <c r="E39" s="140"/>
      <c r="F39" s="140"/>
      <c r="G39" s="140"/>
      <c r="H39" s="140"/>
      <c r="I39" s="140"/>
      <c r="J39" s="140"/>
      <c r="K39" s="141"/>
      <c r="L39" s="41" t="s">
        <v>45</v>
      </c>
    </row>
    <row r="40" spans="1:12" x14ac:dyDescent="0.15">
      <c r="A40" s="49" t="s">
        <v>74</v>
      </c>
      <c r="B40" s="108"/>
      <c r="C40" s="109"/>
      <c r="D40" s="109"/>
      <c r="E40" s="109"/>
      <c r="F40" s="109"/>
      <c r="G40" s="109"/>
      <c r="H40" s="109"/>
      <c r="I40" s="109"/>
      <c r="J40" s="109"/>
      <c r="K40" s="110"/>
      <c r="L40" s="39" t="s">
        <v>17</v>
      </c>
    </row>
    <row r="41" spans="1:12" x14ac:dyDescent="0.15">
      <c r="A41" s="49" t="s">
        <v>75</v>
      </c>
      <c r="B41" s="129"/>
      <c r="C41" s="112"/>
      <c r="D41" s="112"/>
      <c r="E41" s="112"/>
      <c r="F41" s="112"/>
      <c r="G41" s="112"/>
      <c r="H41" s="112"/>
      <c r="I41" s="112"/>
      <c r="J41" s="112"/>
      <c r="K41" s="113"/>
      <c r="L41" s="39" t="s">
        <v>45</v>
      </c>
    </row>
    <row r="42" spans="1:12" x14ac:dyDescent="0.15">
      <c r="A42" s="49" t="s">
        <v>76</v>
      </c>
      <c r="B42" s="108"/>
      <c r="C42" s="109"/>
      <c r="D42" s="109"/>
      <c r="E42" s="109"/>
      <c r="F42" s="109"/>
      <c r="G42" s="109"/>
      <c r="H42" s="109"/>
      <c r="I42" s="109"/>
      <c r="J42" s="109"/>
      <c r="K42" s="110"/>
      <c r="L42" s="39" t="s">
        <v>17</v>
      </c>
    </row>
    <row r="43" spans="1:12" ht="15" thickBot="1" x14ac:dyDescent="0.2">
      <c r="A43" s="34" t="s">
        <v>77</v>
      </c>
      <c r="B43" s="130"/>
      <c r="C43" s="118"/>
      <c r="D43" s="118"/>
      <c r="E43" s="118"/>
      <c r="F43" s="118"/>
      <c r="G43" s="118"/>
      <c r="H43" s="118"/>
      <c r="I43" s="118"/>
      <c r="J43" s="118"/>
      <c r="K43" s="119"/>
      <c r="L43" s="40" t="s">
        <v>22</v>
      </c>
    </row>
    <row r="44" spans="1:12" ht="16" thickTop="1" thickBot="1" x14ac:dyDescent="0.2">
      <c r="A44" s="87" t="s">
        <v>99</v>
      </c>
      <c r="B44" s="88" t="s">
        <v>98</v>
      </c>
      <c r="C44" s="89"/>
      <c r="D44" s="89"/>
      <c r="E44" s="89"/>
      <c r="F44" s="89"/>
      <c r="G44" s="84"/>
      <c r="H44" s="84"/>
      <c r="I44" s="84"/>
      <c r="J44" s="84"/>
      <c r="K44" s="85"/>
      <c r="L44" s="86"/>
    </row>
    <row r="45" spans="1:12" ht="16" thickTop="1" thickBot="1" x14ac:dyDescent="0.2">
      <c r="A45" s="54" t="s">
        <v>46</v>
      </c>
      <c r="B45" s="88" t="s">
        <v>98</v>
      </c>
      <c r="C45" s="89"/>
      <c r="D45" s="89"/>
      <c r="E45" s="35"/>
      <c r="F45" s="36"/>
      <c r="G45" s="36"/>
      <c r="H45" s="36"/>
      <c r="I45" s="36"/>
      <c r="J45" s="36"/>
      <c r="K45" s="45"/>
      <c r="L45" s="58" t="s">
        <v>83</v>
      </c>
    </row>
    <row r="46" spans="1:12" ht="16" thickTop="1" thickBot="1" x14ac:dyDescent="0.2">
      <c r="A46" s="55" t="s">
        <v>95</v>
      </c>
      <c r="B46" s="88" t="s">
        <v>98</v>
      </c>
      <c r="C46" s="89"/>
      <c r="D46" s="89"/>
      <c r="E46" s="77"/>
      <c r="F46" s="78"/>
      <c r="G46" s="78"/>
      <c r="H46" s="78"/>
      <c r="I46" s="78"/>
      <c r="J46" s="78"/>
      <c r="K46" s="79"/>
      <c r="L46" s="58" t="s">
        <v>96</v>
      </c>
    </row>
    <row r="47" spans="1:12" ht="16" thickTop="1" thickBot="1" x14ac:dyDescent="0.2">
      <c r="A47" s="54" t="s">
        <v>47</v>
      </c>
      <c r="B47" s="131"/>
      <c r="C47" s="132"/>
      <c r="D47" s="132"/>
      <c r="E47" s="132"/>
      <c r="F47" s="132"/>
      <c r="G47" s="132"/>
      <c r="H47" s="132"/>
      <c r="I47" s="132"/>
      <c r="J47" s="132"/>
      <c r="K47" s="133"/>
      <c r="L47" s="80" t="s">
        <v>15</v>
      </c>
    </row>
    <row r="48" spans="1:12" ht="16" thickTop="1" thickBot="1" x14ac:dyDescent="0.2">
      <c r="A48" s="56" t="s">
        <v>86</v>
      </c>
      <c r="B48" s="134"/>
      <c r="C48" s="127"/>
      <c r="D48" s="127"/>
      <c r="E48" s="127"/>
      <c r="F48" s="127"/>
      <c r="G48" s="127"/>
      <c r="H48" s="127"/>
      <c r="I48" s="127"/>
      <c r="J48" s="127"/>
      <c r="K48" s="128"/>
      <c r="L48" s="63" t="s">
        <v>88</v>
      </c>
    </row>
    <row r="49" spans="1:12" ht="16" thickTop="1" thickBot="1" x14ac:dyDescent="0.2">
      <c r="A49" s="64" t="s">
        <v>48</v>
      </c>
      <c r="B49" s="126"/>
      <c r="C49" s="127"/>
      <c r="D49" s="127"/>
      <c r="E49" s="127"/>
      <c r="F49" s="127"/>
      <c r="G49" s="127"/>
      <c r="H49" s="127"/>
      <c r="I49" s="127"/>
      <c r="J49" s="127"/>
      <c r="K49" s="128"/>
      <c r="L49" s="46" t="s">
        <v>49</v>
      </c>
    </row>
    <row r="50" spans="1:12" x14ac:dyDescent="0.15">
      <c r="A50" s="60" t="s">
        <v>81</v>
      </c>
    </row>
    <row r="51" spans="1:12" x14ac:dyDescent="0.15">
      <c r="A51" s="61" t="s">
        <v>50</v>
      </c>
    </row>
    <row r="52" spans="1:12" x14ac:dyDescent="0.15">
      <c r="A52" s="37" t="s">
        <v>89</v>
      </c>
    </row>
  </sheetData>
  <protectedRanges>
    <protectedRange sqref="B5:K35 B38:K49" name="範囲1" securityDescriptor=""/>
    <protectedRange sqref="B36:K37" name="範囲1_1" securityDescriptor=""/>
  </protectedRanges>
  <dataConsolidate/>
  <mergeCells count="46">
    <mergeCell ref="B46:D46"/>
    <mergeCell ref="B9:K9"/>
    <mergeCell ref="B10:K10"/>
    <mergeCell ref="B49:K49"/>
    <mergeCell ref="B41:K41"/>
    <mergeCell ref="B42:K42"/>
    <mergeCell ref="B43:K43"/>
    <mergeCell ref="B45:D45"/>
    <mergeCell ref="B47:K47"/>
    <mergeCell ref="B48:K48"/>
    <mergeCell ref="B36:D36"/>
    <mergeCell ref="B37:D37"/>
    <mergeCell ref="B38:D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44:F44"/>
    <mergeCell ref="B4:K4"/>
    <mergeCell ref="B5:K5"/>
    <mergeCell ref="B6:K6"/>
    <mergeCell ref="B7:K7"/>
    <mergeCell ref="B8:K8"/>
    <mergeCell ref="B11:K11"/>
    <mergeCell ref="B12:K12"/>
    <mergeCell ref="B13:K13"/>
    <mergeCell ref="B14:K14"/>
    <mergeCell ref="B15:K15"/>
    <mergeCell ref="B16:K16"/>
    <mergeCell ref="B17:K17"/>
    <mergeCell ref="B18:K18"/>
    <mergeCell ref="B19:K19"/>
    <mergeCell ref="B20:K20"/>
  </mergeCells>
  <phoneticPr fontId="6"/>
  <dataValidations count="8">
    <dataValidation type="textLength" allowBlank="1" showInputMessage="1" showErrorMessage="1" sqref="B5:K5">
      <formula1>1</formula1>
      <formula2>10</formula2>
    </dataValidation>
    <dataValidation type="textLength" allowBlank="1" showInputMessage="1" showErrorMessage="1" sqref="B6:K6">
      <formula1>1</formula1>
      <formula2>20</formula2>
    </dataValidation>
    <dataValidation allowBlank="1" showInputMessage="1" showErrorMessage="1" sqref="B47:K49 B7:K35 B39:D43 G36:K46 E36:F43 E45:F46"/>
    <dataValidation type="list" showInputMessage="1" showErrorMessage="1" sqref="B36:D36">
      <formula1>" 【選択してください】,神戸会場,愛知会場"</formula1>
    </dataValidation>
    <dataValidation type="list" showInputMessage="1" showErrorMessage="1" sqref="B37:D37">
      <formula1>"【選択してください】,他方の会場を希望,第１希望会場のみ希望"</formula1>
    </dataValidation>
    <dataValidation type="list" showInputMessage="1" showErrorMessage="1" sqref="B38:D38 B45:D45">
      <formula1>"【選択してください】,必要,不要"</formula1>
    </dataValidation>
    <dataValidation type="list" showInputMessage="1" showErrorMessage="1" sqref="B46:D46">
      <formula1>"【選択してください】,チャレンジする,不参加"</formula1>
    </dataValidation>
    <dataValidation type="list" showInputMessage="1" showErrorMessage="1" sqref="B44:F44">
      <formula1>"【選択してください】,有り,無し,貸与機器に採択されなかった場合は有り"</formula1>
    </dataValidation>
  </dataValidations>
  <pageMargins left="0.78680555555555598" right="0.78680555555555598" top="0.39305555555555599" bottom="0.39305555555555599" header="0.51180555555555596" footer="0.51180555555555596"/>
  <pageSetup paperSize="9" scale="7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abSelected="1" view="pageBreakPreview" topLeftCell="A22" zoomScaleSheetLayoutView="100" workbookViewId="0">
      <selection activeCell="BC35" sqref="BC35"/>
    </sheetView>
  </sheetViews>
  <sheetFormatPr baseColWidth="12" defaultColWidth="4.1640625" defaultRowHeight="24" customHeight="1" x14ac:dyDescent="0.15"/>
  <cols>
    <col min="1" max="1" width="4.1640625" style="1"/>
    <col min="2" max="31" width="2.1640625" style="1" customWidth="1"/>
    <col min="32" max="32" width="2.1640625" style="68" customWidth="1"/>
    <col min="33" max="41" width="2.1640625" style="1" customWidth="1"/>
    <col min="42" max="16384" width="4.1640625" style="1"/>
  </cols>
  <sheetData>
    <row r="1" spans="1:41" ht="24" customHeight="1" x14ac:dyDescent="0.15">
      <c r="A1" s="2"/>
      <c r="B1" s="2" t="s">
        <v>51</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x14ac:dyDescent="0.15">
      <c r="A2" s="2"/>
      <c r="AO2" s="9" t="s">
        <v>52</v>
      </c>
    </row>
    <row r="3" spans="1:41" ht="13.25" customHeight="1" x14ac:dyDescent="0.15">
      <c r="A3" s="2"/>
    </row>
    <row r="4" spans="1:41" ht="24" customHeight="1" x14ac:dyDescent="0.15">
      <c r="A4" s="2"/>
      <c r="B4" s="144" t="s">
        <v>93</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5" spans="1:41" ht="24" customHeight="1" x14ac:dyDescent="0.15">
      <c r="A5" s="2"/>
      <c r="B5" s="3" t="s">
        <v>5</v>
      </c>
      <c r="C5" s="4"/>
      <c r="D5" s="4"/>
      <c r="E5" s="4"/>
      <c r="F5" s="4"/>
      <c r="G5" s="4"/>
      <c r="H5" s="4"/>
      <c r="I5" s="4"/>
      <c r="J5" s="4"/>
      <c r="K5" s="4"/>
      <c r="L5" s="4"/>
      <c r="M5" s="4"/>
      <c r="N5" s="4"/>
      <c r="O5" s="4"/>
      <c r="P5" s="4"/>
      <c r="Q5" s="4"/>
      <c r="R5" s="4"/>
      <c r="S5" s="4"/>
      <c r="T5" s="4"/>
      <c r="U5" s="4"/>
      <c r="V5" s="3" t="s">
        <v>7</v>
      </c>
      <c r="W5" s="4"/>
      <c r="X5" s="4"/>
      <c r="Y5" s="4"/>
      <c r="Z5" s="4"/>
      <c r="AA5" s="4"/>
      <c r="AB5" s="4"/>
      <c r="AC5" s="4"/>
      <c r="AD5" s="4"/>
      <c r="AE5" s="4"/>
      <c r="AF5" s="70"/>
      <c r="AG5" s="4"/>
      <c r="AH5" s="4"/>
      <c r="AI5" s="4"/>
      <c r="AJ5" s="4"/>
      <c r="AK5" s="4"/>
      <c r="AL5" s="4"/>
      <c r="AM5" s="4"/>
      <c r="AN5" s="4"/>
      <c r="AO5" s="19"/>
    </row>
    <row r="6" spans="1:41" ht="24" customHeight="1" x14ac:dyDescent="0.15">
      <c r="A6" s="2"/>
      <c r="B6" s="145" t="str">
        <f>IF(入力用!$B5&lt;&gt;"",MID(入力用!$B5,1,1),"")</f>
        <v/>
      </c>
      <c r="C6" s="142"/>
      <c r="D6" s="142" t="str">
        <f>IF(入力用!$B5&lt;&gt;"",MID(入力用!$B5,2,1),"")</f>
        <v/>
      </c>
      <c r="E6" s="142"/>
      <c r="F6" s="142" t="str">
        <f>IF(入力用!$B5&lt;&gt;"",MID(入力用!$B5,3,1),"")</f>
        <v/>
      </c>
      <c r="G6" s="142"/>
      <c r="H6" s="142" t="str">
        <f>IF(入力用!$B5&lt;&gt;"",MID(入力用!$B5,4,1),"")</f>
        <v/>
      </c>
      <c r="I6" s="142"/>
      <c r="J6" s="142" t="str">
        <f>IF(入力用!$B5&lt;&gt;"",MID(入力用!$B5,5,1),"")</f>
        <v/>
      </c>
      <c r="K6" s="142"/>
      <c r="L6" s="142" t="str">
        <f>IF(入力用!$B5&lt;&gt;"",MID(入力用!$B5,6,1),"")</f>
        <v/>
      </c>
      <c r="M6" s="142"/>
      <c r="N6" s="142" t="str">
        <f>IF(入力用!$B5&lt;&gt;"",MID(入力用!$B5,7,1),"")</f>
        <v/>
      </c>
      <c r="O6" s="142"/>
      <c r="P6" s="142" t="str">
        <f>IF(入力用!$B5&lt;&gt;"",MID(入力用!$B5,8,1),"")</f>
        <v/>
      </c>
      <c r="Q6" s="142"/>
      <c r="R6" s="142" t="str">
        <f>IF(入力用!$B5&lt;&gt;"",MID(入力用!$B5,9,1),"")</f>
        <v/>
      </c>
      <c r="S6" s="142"/>
      <c r="T6" s="142" t="str">
        <f>IF(入力用!$B5&lt;&gt;"",MID(入力用!$B5,10,1),"")</f>
        <v/>
      </c>
      <c r="U6" s="143" t="str">
        <f>IF(入力用!$B5&lt;&gt;"",MID(入力用!$B5,10,1),"")</f>
        <v/>
      </c>
      <c r="V6" s="145" t="str">
        <f>IF(入力用!$B7&lt;&gt;"",MID(入力用!$B7,1,1),"")</f>
        <v/>
      </c>
      <c r="W6" s="142"/>
      <c r="X6" s="142" t="str">
        <f>IF(入力用!$B7&lt;&gt;"",MID(入力用!$B7,2,1),"")</f>
        <v/>
      </c>
      <c r="Y6" s="142"/>
      <c r="Z6" s="142" t="str">
        <f>IF(入力用!$B7&lt;&gt;"",MID(入力用!$B7,3,1),"")</f>
        <v/>
      </c>
      <c r="AA6" s="142"/>
      <c r="AB6" s="142" t="str">
        <f>IF(入力用!$B7&lt;&gt;"",MID(入力用!$B7,4,1),"")</f>
        <v/>
      </c>
      <c r="AC6" s="142"/>
      <c r="AD6" s="142" t="str">
        <f>IF(入力用!$B7&lt;&gt;"",MID(入力用!$B7,5,1),"")</f>
        <v/>
      </c>
      <c r="AE6" s="142"/>
      <c r="AF6" s="142" t="str">
        <f>IF(入力用!$B7&lt;&gt;"",MID(入力用!$B7,6,1),"")</f>
        <v/>
      </c>
      <c r="AG6" s="142"/>
      <c r="AH6" s="142" t="str">
        <f>IF(入力用!$B7&lt;&gt;"",MID(入力用!$B7,7,1),"")</f>
        <v/>
      </c>
      <c r="AI6" s="142"/>
      <c r="AJ6" s="142" t="str">
        <f>IF(入力用!$B7&lt;&gt;"",MID(入力用!$B7,8,1),"")</f>
        <v/>
      </c>
      <c r="AK6" s="142"/>
      <c r="AL6" s="142" t="str">
        <f>IF(入力用!$B7&lt;&gt;"",MID(入力用!$B7,9,1),"")</f>
        <v/>
      </c>
      <c r="AM6" s="142"/>
      <c r="AN6" s="142" t="str">
        <f>IF(入力用!$B7&lt;&gt;"",MID(入力用!$B7,10,1),"")</f>
        <v/>
      </c>
      <c r="AO6" s="143" t="str">
        <f>IF(入力用!$B5&lt;&gt;"",MID(入力用!$B5,10,1),"")</f>
        <v/>
      </c>
    </row>
    <row r="7" spans="1:41" ht="24" customHeight="1" x14ac:dyDescent="0.15">
      <c r="A7" s="2"/>
      <c r="B7" s="3" t="s">
        <v>6</v>
      </c>
      <c r="C7" s="4"/>
      <c r="D7" s="4"/>
      <c r="E7" s="4"/>
      <c r="F7" s="4"/>
      <c r="G7" s="4"/>
      <c r="H7" s="4"/>
      <c r="I7" s="4"/>
      <c r="J7" s="4"/>
      <c r="K7" s="4"/>
      <c r="L7" s="4"/>
      <c r="M7" s="4"/>
      <c r="N7" s="4"/>
      <c r="O7" s="4"/>
      <c r="P7" s="4"/>
      <c r="Q7" s="4"/>
      <c r="R7" s="4"/>
      <c r="S7" s="4"/>
      <c r="T7" s="4"/>
      <c r="U7" s="4"/>
      <c r="V7" s="3" t="s">
        <v>8</v>
      </c>
      <c r="W7" s="4"/>
      <c r="X7" s="71"/>
      <c r="Y7" s="4"/>
      <c r="Z7" s="4"/>
      <c r="AA7" s="4"/>
      <c r="AB7" s="4"/>
      <c r="AC7" s="4"/>
      <c r="AD7" s="4"/>
      <c r="AE7" s="4"/>
      <c r="AF7" s="70"/>
      <c r="AG7" s="4"/>
      <c r="AH7" s="4"/>
      <c r="AI7" s="4"/>
      <c r="AJ7" s="4"/>
      <c r="AK7" s="4"/>
      <c r="AL7" s="4"/>
      <c r="AM7" s="4"/>
      <c r="AN7" s="4"/>
      <c r="AO7" s="19"/>
    </row>
    <row r="8" spans="1:41" ht="24" customHeight="1" x14ac:dyDescent="0.15">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8" t="str">
        <f>IF(入力用!$B6&lt;&gt;"",MID(入力用!$B6,20,1),"")</f>
        <v/>
      </c>
      <c r="V8" s="5" t="str">
        <f>IF(入力用!$B8&lt;&gt;"",MID(入力用!$B8,1,1),"")</f>
        <v/>
      </c>
      <c r="W8" s="6" t="str">
        <f>IF(入力用!$B8&lt;&gt;"",MID(入力用!$B8,2,1),"")</f>
        <v/>
      </c>
      <c r="X8" s="6" t="str">
        <f>IF(入力用!$B8&lt;&gt;"",MID(入力用!$B8,3,1),"")</f>
        <v/>
      </c>
      <c r="Y8" s="6" t="str">
        <f>IF(入力用!$B8&lt;&gt;"",MID(入力用!$B8,4,1),"")</f>
        <v/>
      </c>
      <c r="Z8" s="6" t="str">
        <f>IF(入力用!$B8&lt;&gt;"",MID(入力用!$B8,5,1),"")</f>
        <v/>
      </c>
      <c r="AA8" s="6" t="str">
        <f>IF(入力用!$B8&lt;&gt;"",MID(入力用!$B8,6,1),"")</f>
        <v/>
      </c>
      <c r="AB8" s="6" t="str">
        <f>IF(入力用!$B8&lt;&gt;"",MID(入力用!$B8,7,1),"")</f>
        <v/>
      </c>
      <c r="AC8" s="6" t="str">
        <f>IF(入力用!$B8&lt;&gt;"",MID(入力用!$B8,8,1),"")</f>
        <v/>
      </c>
      <c r="AD8" s="6" t="str">
        <f>IF(入力用!$B8&lt;&gt;"",MID(入力用!$B8,9,1),"")</f>
        <v/>
      </c>
      <c r="AE8" s="6" t="str">
        <f>IF(入力用!$B8&lt;&gt;"",MID(入力用!$B8,10,1),"")</f>
        <v/>
      </c>
      <c r="AF8" s="69" t="str">
        <f>IF(入力用!$B8&lt;&gt;"",MID(入力用!$B8,11,1),"")</f>
        <v/>
      </c>
      <c r="AG8" s="6" t="str">
        <f>IF(入力用!$B8&lt;&gt;"",MID(入力用!$B8,12,1),"")</f>
        <v/>
      </c>
      <c r="AH8" s="6" t="str">
        <f>IF(入力用!$B8&lt;&gt;"",MID(入力用!$B8,13,1),"")</f>
        <v/>
      </c>
      <c r="AI8" s="6" t="str">
        <f>IF(入力用!$B8&lt;&gt;"",MID(入力用!$B8,14,1),"")</f>
        <v/>
      </c>
      <c r="AJ8" s="6" t="str">
        <f>IF(入力用!$B8&lt;&gt;"",MID(入力用!$B8,15,1),"")</f>
        <v/>
      </c>
      <c r="AK8" s="6" t="str">
        <f>IF(入力用!$B8&lt;&gt;"",MID(入力用!$B8,16,1),"")</f>
        <v/>
      </c>
      <c r="AL8" s="6" t="str">
        <f>IF(入力用!$B8&lt;&gt;"",MID(入力用!$B8,17,1),"")</f>
        <v/>
      </c>
      <c r="AM8" s="6" t="str">
        <f>IF(入力用!$B8&lt;&gt;"",MID(入力用!$B8,18,1),"")</f>
        <v/>
      </c>
      <c r="AN8" s="6" t="str">
        <f>IF(入力用!$B8&lt;&gt;"",MID(入力用!$B8,19,1),"")</f>
        <v/>
      </c>
      <c r="AO8" s="18" t="str">
        <f>IF(入力用!$B8&lt;&gt;"",MID(入力用!$B8,20,1),"")</f>
        <v/>
      </c>
    </row>
    <row r="9" spans="1:41" ht="24" customHeight="1" x14ac:dyDescent="0.15">
      <c r="A9" s="2"/>
      <c r="B9" s="62" t="s">
        <v>91</v>
      </c>
      <c r="C9" s="71"/>
      <c r="D9" s="4"/>
      <c r="E9" s="4"/>
      <c r="F9" s="4"/>
      <c r="G9" s="4"/>
      <c r="H9" s="4"/>
      <c r="I9" s="4"/>
      <c r="J9" s="4"/>
      <c r="K9" s="4"/>
      <c r="L9" s="4"/>
      <c r="M9" s="4"/>
      <c r="N9" s="4"/>
      <c r="O9" s="4"/>
      <c r="P9" s="4"/>
      <c r="Q9" s="4"/>
      <c r="R9" s="4"/>
      <c r="S9" s="4"/>
      <c r="T9" s="4"/>
      <c r="U9" s="4"/>
      <c r="V9" s="66"/>
      <c r="W9" s="4"/>
      <c r="X9" s="4"/>
      <c r="Y9" s="4"/>
      <c r="Z9" s="4"/>
      <c r="AA9" s="4"/>
      <c r="AB9" s="4"/>
      <c r="AC9" s="4"/>
      <c r="AD9" s="4"/>
      <c r="AE9" s="4"/>
      <c r="AF9" s="70"/>
      <c r="AG9" s="4"/>
      <c r="AH9" s="4"/>
      <c r="AI9" s="4"/>
      <c r="AJ9" s="4"/>
      <c r="AK9" s="4"/>
      <c r="AL9" s="4"/>
      <c r="AM9" s="4"/>
      <c r="AN9" s="4"/>
      <c r="AO9" s="19"/>
    </row>
    <row r="10" spans="1:41" ht="24" customHeight="1" x14ac:dyDescent="0.15">
      <c r="A10" s="2"/>
      <c r="B10" s="82"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68"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20" t="str">
        <f>IF(入力用!$B9&lt;&gt;"",MID(入力用!$B9,40,1),"")</f>
        <v/>
      </c>
    </row>
    <row r="11" spans="1:41" ht="24" customHeight="1" x14ac:dyDescent="0.15">
      <c r="A11" s="2"/>
      <c r="B11" s="83"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72"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21" t="str">
        <f>IF(入力用!$B9&lt;&gt;"",MID(入力用!$B9,80,1),"")</f>
        <v/>
      </c>
    </row>
    <row r="12" spans="1:41" ht="24" customHeight="1" x14ac:dyDescent="0.15">
      <c r="A12" s="2"/>
      <c r="B12" s="62" t="s">
        <v>90</v>
      </c>
      <c r="C12" s="4"/>
      <c r="D12" s="4"/>
      <c r="E12" s="4"/>
      <c r="F12" s="4"/>
      <c r="G12" s="4"/>
      <c r="H12" s="4"/>
      <c r="I12" s="4"/>
      <c r="J12" s="4"/>
      <c r="K12" s="4"/>
      <c r="L12" s="4"/>
      <c r="M12" s="4"/>
      <c r="N12" s="4"/>
      <c r="O12" s="4"/>
      <c r="P12" s="4"/>
      <c r="Q12" s="4"/>
      <c r="R12" s="4"/>
      <c r="S12" s="4"/>
      <c r="T12" s="4"/>
      <c r="U12" s="4"/>
      <c r="V12" s="66"/>
      <c r="W12" s="4"/>
      <c r="X12" s="4"/>
      <c r="Y12" s="4"/>
      <c r="Z12" s="4"/>
      <c r="AA12" s="4"/>
      <c r="AB12" s="4"/>
      <c r="AC12" s="4"/>
      <c r="AD12" s="4"/>
      <c r="AE12" s="4"/>
      <c r="AF12" s="70"/>
      <c r="AG12" s="4"/>
      <c r="AH12" s="4"/>
      <c r="AI12" s="4"/>
      <c r="AJ12" s="4"/>
      <c r="AK12" s="4"/>
      <c r="AL12" s="4"/>
      <c r="AM12" s="4"/>
      <c r="AN12" s="4"/>
      <c r="AO12" s="19"/>
    </row>
    <row r="13" spans="1:41" ht="24" customHeight="1" x14ac:dyDescent="0.15">
      <c r="A13" s="2"/>
      <c r="B13" s="67"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68"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20" t="str">
        <f>IF(入力用!$B10&lt;&gt;"",MID(入力用!$B10,40,1),"")</f>
        <v/>
      </c>
    </row>
    <row r="14" spans="1:41" ht="24" customHeight="1" x14ac:dyDescent="0.15">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72"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21" t="str">
        <f>IF(入力用!$B10&lt;&gt;"",MID(入力用!$B10,80,1),"")</f>
        <v/>
      </c>
    </row>
    <row r="15" spans="1:41" ht="24" customHeight="1" x14ac:dyDescent="0.15">
      <c r="A15" s="2"/>
      <c r="B15" s="3" t="s">
        <v>53</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70"/>
      <c r="AG15" s="4"/>
      <c r="AH15" s="4"/>
      <c r="AI15" s="4"/>
      <c r="AJ15" s="4"/>
      <c r="AK15" s="4"/>
      <c r="AL15" s="4"/>
      <c r="AM15" s="4"/>
      <c r="AN15" s="4"/>
      <c r="AO15" s="19"/>
    </row>
    <row r="16" spans="1:41" ht="24" customHeight="1" x14ac:dyDescent="0.15">
      <c r="A16" s="2"/>
      <c r="B16" s="7" t="s">
        <v>54</v>
      </c>
      <c r="F16" s="146" t="str">
        <f>IF(入力用!B11&lt;&gt;"",入力用!B11,"")</f>
        <v/>
      </c>
      <c r="G16" s="146"/>
      <c r="H16" s="146"/>
      <c r="I16" s="146"/>
      <c r="J16" s="146"/>
      <c r="K16" s="146"/>
      <c r="L16" s="146"/>
      <c r="M16" s="146"/>
      <c r="N16" s="146"/>
      <c r="O16" s="146"/>
      <c r="P16" s="146"/>
      <c r="Q16" s="146"/>
      <c r="R16" s="146"/>
      <c r="S16" s="146"/>
      <c r="V16" s="1" t="s">
        <v>55</v>
      </c>
      <c r="X16" s="146" t="str">
        <f>IF(入力用!B13&lt;&gt;"",入力用!B13,"")</f>
        <v/>
      </c>
      <c r="Y16" s="146"/>
      <c r="Z16" s="146"/>
      <c r="AA16" s="146"/>
      <c r="AB16" s="146"/>
      <c r="AC16" s="146"/>
      <c r="AD16" s="146"/>
      <c r="AE16" s="146"/>
      <c r="AO16" s="20"/>
    </row>
    <row r="17" spans="1:41" ht="24" customHeight="1" x14ac:dyDescent="0.15">
      <c r="A17" s="2"/>
      <c r="B17" s="7" t="s">
        <v>56</v>
      </c>
      <c r="F17" s="146" t="str">
        <f>IF(入力用!B12&lt;&gt;"",入力用!B12,"")</f>
        <v/>
      </c>
      <c r="G17" s="146"/>
      <c r="H17" s="146"/>
      <c r="I17" s="146"/>
      <c r="J17" s="146"/>
      <c r="K17" s="146"/>
      <c r="L17" s="146"/>
      <c r="M17" s="146"/>
      <c r="N17" s="146"/>
      <c r="O17" s="146"/>
      <c r="P17" s="146"/>
      <c r="Q17" s="146"/>
      <c r="R17" s="146"/>
      <c r="S17" s="146"/>
      <c r="V17" s="1" t="s">
        <v>57</v>
      </c>
      <c r="X17" s="10" t="str">
        <f>IF(入力用!B14&lt;&gt;"",入力用!B14,"")</f>
        <v/>
      </c>
      <c r="AO17" s="20"/>
    </row>
    <row r="18" spans="1:41" ht="24" customHeight="1" x14ac:dyDescent="0.15">
      <c r="A18" s="2"/>
      <c r="B18" s="7" t="s">
        <v>58</v>
      </c>
      <c r="F18" s="9" t="s">
        <v>59</v>
      </c>
      <c r="G18" s="10" t="str">
        <f>IF(入力用!B15&lt;&gt;"",入力用!B15,"")</f>
        <v/>
      </c>
      <c r="L18" s="146" t="str">
        <f>IF(入力用!B16&lt;&gt;"",入力用!B16,"")</f>
        <v/>
      </c>
      <c r="M18" s="146"/>
      <c r="N18" s="146"/>
      <c r="O18" s="146"/>
      <c r="P18" s="146"/>
      <c r="Q18" s="146"/>
      <c r="R18" s="146"/>
      <c r="S18" s="146"/>
      <c r="T18" s="146"/>
      <c r="U18" s="146"/>
      <c r="V18" s="146"/>
      <c r="W18" s="146"/>
      <c r="X18" s="146"/>
      <c r="Y18" s="146"/>
      <c r="Z18" s="146"/>
      <c r="AA18" s="146"/>
      <c r="AB18" s="146"/>
      <c r="AC18" s="146"/>
      <c r="AD18" s="146"/>
      <c r="AE18" s="146"/>
      <c r="AO18" s="20"/>
    </row>
    <row r="19" spans="1:41" ht="24" customHeight="1" x14ac:dyDescent="0.15">
      <c r="A19" s="2"/>
      <c r="B19" s="147" t="s">
        <v>60</v>
      </c>
      <c r="C19" s="148"/>
      <c r="D19" s="148"/>
      <c r="E19" s="148"/>
      <c r="F19" s="148"/>
      <c r="G19" s="148"/>
      <c r="H19" s="148"/>
      <c r="I19" s="10" t="str">
        <f>IF(入力用!B17&lt;&gt;"",入力用!B17,"")</f>
        <v/>
      </c>
      <c r="V19" s="1" t="s">
        <v>61</v>
      </c>
      <c r="X19" s="10" t="str">
        <f>IF(入力用!B18&lt;&gt;"",入力用!B18,"")</f>
        <v/>
      </c>
      <c r="AO19" s="20"/>
    </row>
    <row r="20" spans="1:41" ht="24" customHeight="1" x14ac:dyDescent="0.15">
      <c r="A20" s="2"/>
      <c r="B20" s="11" t="s">
        <v>62</v>
      </c>
      <c r="C20" s="12"/>
      <c r="D20" s="12"/>
      <c r="E20" s="12"/>
      <c r="F20" s="149" t="str">
        <f>IF(入力用!B19&lt;&gt;"",入力用!B19,"")</f>
        <v/>
      </c>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72"/>
      <c r="AG20" s="12"/>
      <c r="AH20" s="12"/>
      <c r="AI20" s="12"/>
      <c r="AJ20" s="12"/>
      <c r="AK20" s="12"/>
      <c r="AL20" s="12"/>
      <c r="AM20" s="12"/>
      <c r="AN20" s="12"/>
      <c r="AO20" s="21"/>
    </row>
    <row r="21" spans="1:41" ht="24" customHeight="1" x14ac:dyDescent="0.15">
      <c r="A21" s="2"/>
      <c r="B21" s="3" t="s">
        <v>63</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70"/>
      <c r="AG21" s="4"/>
      <c r="AH21" s="4"/>
      <c r="AI21" s="4"/>
      <c r="AJ21" s="4"/>
      <c r="AK21" s="4"/>
      <c r="AL21" s="4"/>
      <c r="AM21" s="4"/>
      <c r="AN21" s="4"/>
      <c r="AO21" s="19"/>
    </row>
    <row r="22" spans="1:41" ht="24" customHeight="1" x14ac:dyDescent="0.15">
      <c r="A22" s="2"/>
      <c r="B22" s="7" t="s">
        <v>54</v>
      </c>
      <c r="F22" s="146" t="str">
        <f>IF(入力用!B20&lt;&gt;"",入力用!B20,"")</f>
        <v/>
      </c>
      <c r="G22" s="146"/>
      <c r="H22" s="146"/>
      <c r="I22" s="146"/>
      <c r="J22" s="146"/>
      <c r="K22" s="146"/>
      <c r="L22" s="146"/>
      <c r="M22" s="146"/>
      <c r="N22" s="146"/>
      <c r="O22" s="146"/>
      <c r="P22" s="146"/>
      <c r="Q22" s="146"/>
      <c r="R22" s="146"/>
      <c r="S22" s="146"/>
      <c r="V22" s="1" t="s">
        <v>55</v>
      </c>
      <c r="X22" s="146" t="str">
        <f>IF(入力用!B22&lt;&gt;"",入力用!B22,"")</f>
        <v/>
      </c>
      <c r="Y22" s="146"/>
      <c r="Z22" s="146"/>
      <c r="AA22" s="146"/>
      <c r="AB22" s="146"/>
      <c r="AC22" s="146"/>
      <c r="AD22" s="146"/>
      <c r="AE22" s="146"/>
      <c r="AO22" s="20"/>
    </row>
    <row r="23" spans="1:41" ht="24" customHeight="1" x14ac:dyDescent="0.15">
      <c r="A23" s="2"/>
      <c r="B23" s="7" t="s">
        <v>56</v>
      </c>
      <c r="F23" s="146" t="str">
        <f>IF(入力用!B21&lt;&gt;"",入力用!B21,"")</f>
        <v/>
      </c>
      <c r="G23" s="146"/>
      <c r="H23" s="146"/>
      <c r="I23" s="146"/>
      <c r="J23" s="146"/>
      <c r="K23" s="146"/>
      <c r="L23" s="146"/>
      <c r="M23" s="146"/>
      <c r="N23" s="146"/>
      <c r="O23" s="146"/>
      <c r="P23" s="146"/>
      <c r="Q23" s="146"/>
      <c r="R23" s="146"/>
      <c r="S23" s="146"/>
      <c r="V23" s="1" t="s">
        <v>57</v>
      </c>
      <c r="X23" s="10" t="str">
        <f>IF(入力用!B23&lt;&gt;"",入力用!B23,"")</f>
        <v/>
      </c>
      <c r="AO23" s="20"/>
    </row>
    <row r="24" spans="1:41" ht="24" customHeight="1" x14ac:dyDescent="0.15">
      <c r="A24" s="2"/>
      <c r="B24" s="147" t="s">
        <v>60</v>
      </c>
      <c r="C24" s="148"/>
      <c r="D24" s="148"/>
      <c r="E24" s="148"/>
      <c r="F24" s="148"/>
      <c r="G24" s="148"/>
      <c r="H24" s="148"/>
      <c r="I24" s="10" t="str">
        <f>IF(入力用!B24&lt;&gt;"",入力用!B24,"")</f>
        <v/>
      </c>
      <c r="V24" s="1" t="s">
        <v>61</v>
      </c>
      <c r="X24" s="10" t="str">
        <f>IF(入力用!B25&lt;&gt;"",入力用!B25,"")</f>
        <v/>
      </c>
      <c r="AO24" s="20"/>
    </row>
    <row r="25" spans="1:41" ht="24" customHeight="1" x14ac:dyDescent="0.15">
      <c r="A25" s="2"/>
      <c r="B25" s="11" t="s">
        <v>62</v>
      </c>
      <c r="C25" s="12"/>
      <c r="D25" s="12"/>
      <c r="E25" s="12"/>
      <c r="F25" s="149" t="str">
        <f>IF(入力用!B26&lt;&gt;"",入力用!B26,"")</f>
        <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72"/>
      <c r="AG25" s="12"/>
      <c r="AH25" s="12"/>
      <c r="AI25" s="12"/>
      <c r="AJ25" s="12"/>
      <c r="AK25" s="12"/>
      <c r="AL25" s="12"/>
      <c r="AM25" s="12"/>
      <c r="AN25" s="12"/>
      <c r="AO25" s="21"/>
    </row>
    <row r="26" spans="1:41" ht="24" customHeight="1" x14ac:dyDescent="0.15">
      <c r="A26" s="2"/>
      <c r="B26" s="3" t="s">
        <v>64</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70"/>
      <c r="AG26" s="4"/>
      <c r="AH26" s="4"/>
      <c r="AI26" s="4"/>
      <c r="AJ26" s="4"/>
      <c r="AK26" s="4"/>
      <c r="AL26" s="4"/>
      <c r="AM26" s="4"/>
      <c r="AN26" s="4"/>
      <c r="AO26" s="19"/>
    </row>
    <row r="27" spans="1:41" ht="24" customHeight="1" x14ac:dyDescent="0.15">
      <c r="A27" s="2"/>
      <c r="B27" s="7" t="s">
        <v>54</v>
      </c>
      <c r="F27" s="146" t="str">
        <f>IF(入力用!B27&lt;&gt;"",入力用!B27,"")</f>
        <v/>
      </c>
      <c r="G27" s="146"/>
      <c r="H27" s="146"/>
      <c r="I27" s="146"/>
      <c r="J27" s="146"/>
      <c r="K27" s="146"/>
      <c r="L27" s="146"/>
      <c r="M27" s="146"/>
      <c r="N27" s="146"/>
      <c r="O27" s="146"/>
      <c r="P27" s="146"/>
      <c r="Q27" s="146"/>
      <c r="R27" s="146"/>
      <c r="S27" s="146"/>
      <c r="V27" s="1" t="s">
        <v>55</v>
      </c>
      <c r="X27" s="146" t="str">
        <f>IF(入力用!B29&lt;&gt;"",入力用!B29,"")</f>
        <v/>
      </c>
      <c r="Y27" s="146"/>
      <c r="Z27" s="146"/>
      <c r="AA27" s="146"/>
      <c r="AB27" s="146"/>
      <c r="AC27" s="146"/>
      <c r="AD27" s="146"/>
      <c r="AE27" s="146"/>
      <c r="AO27" s="20"/>
    </row>
    <row r="28" spans="1:41" ht="24" customHeight="1" x14ac:dyDescent="0.15">
      <c r="A28" s="2"/>
      <c r="B28" s="7" t="s">
        <v>56</v>
      </c>
      <c r="F28" s="146" t="str">
        <f>IF(入力用!B28&lt;&gt;"",入力用!B28,"")</f>
        <v/>
      </c>
      <c r="G28" s="146"/>
      <c r="H28" s="146"/>
      <c r="I28" s="146"/>
      <c r="J28" s="146"/>
      <c r="K28" s="146"/>
      <c r="L28" s="146"/>
      <c r="M28" s="146"/>
      <c r="N28" s="146"/>
      <c r="O28" s="146"/>
      <c r="P28" s="146"/>
      <c r="Q28" s="146"/>
      <c r="R28" s="146"/>
      <c r="S28" s="146"/>
      <c r="V28" s="1" t="s">
        <v>57</v>
      </c>
      <c r="X28" s="10" t="str">
        <f>IF(入力用!B30&lt;&gt;"",入力用!B30,"")</f>
        <v/>
      </c>
      <c r="AO28" s="20"/>
    </row>
    <row r="29" spans="1:41" ht="24" customHeight="1" x14ac:dyDescent="0.15">
      <c r="A29" s="2"/>
      <c r="B29" s="7" t="s">
        <v>58</v>
      </c>
      <c r="F29" s="9" t="s">
        <v>59</v>
      </c>
      <c r="G29" s="10" t="str">
        <f>IF(入力用!B31&lt;&gt;"",入力用!B31,"")</f>
        <v/>
      </c>
      <c r="L29" s="146" t="str">
        <f>IF(入力用!B32&lt;&gt;"",入力用!B32,"")</f>
        <v/>
      </c>
      <c r="M29" s="146"/>
      <c r="N29" s="146"/>
      <c r="O29" s="146"/>
      <c r="P29" s="146"/>
      <c r="Q29" s="146"/>
      <c r="R29" s="146"/>
      <c r="S29" s="146"/>
      <c r="T29" s="146"/>
      <c r="U29" s="146"/>
      <c r="V29" s="146"/>
      <c r="W29" s="146"/>
      <c r="X29" s="146"/>
      <c r="Y29" s="146"/>
      <c r="Z29" s="146"/>
      <c r="AA29" s="146"/>
      <c r="AB29" s="146"/>
      <c r="AC29" s="146"/>
      <c r="AD29" s="146"/>
      <c r="AE29" s="146"/>
      <c r="AO29" s="20"/>
    </row>
    <row r="30" spans="1:41" ht="24" customHeight="1" x14ac:dyDescent="0.15">
      <c r="A30" s="2"/>
      <c r="B30" s="147" t="s">
        <v>60</v>
      </c>
      <c r="C30" s="148"/>
      <c r="D30" s="148"/>
      <c r="E30" s="148"/>
      <c r="F30" s="148"/>
      <c r="G30" s="148"/>
      <c r="H30" s="148"/>
      <c r="I30" s="10" t="str">
        <f>IF(入力用!B33&lt;&gt;"",入力用!B33,"")</f>
        <v/>
      </c>
      <c r="V30" s="1" t="s">
        <v>61</v>
      </c>
      <c r="X30" s="10" t="str">
        <f>IF(入力用!B34&lt;&gt;"",入力用!B34,"")</f>
        <v/>
      </c>
      <c r="AO30" s="20"/>
    </row>
    <row r="31" spans="1:41" ht="24" customHeight="1" x14ac:dyDescent="0.15">
      <c r="A31" s="2"/>
      <c r="B31" s="13" t="s">
        <v>62</v>
      </c>
      <c r="C31" s="14"/>
      <c r="D31" s="14"/>
      <c r="E31" s="12"/>
      <c r="F31" s="149" t="str">
        <f>IF(入力用!B35&lt;&gt;"",入力用!B35,"")</f>
        <v/>
      </c>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72"/>
      <c r="AG31" s="12"/>
      <c r="AH31" s="12"/>
      <c r="AI31" s="12"/>
      <c r="AJ31" s="12"/>
      <c r="AK31" s="12"/>
      <c r="AL31" s="12"/>
      <c r="AM31" s="12"/>
      <c r="AN31" s="12"/>
      <c r="AO31" s="21"/>
    </row>
    <row r="32" spans="1:41" ht="24" customHeight="1" x14ac:dyDescent="0.15">
      <c r="A32" s="2"/>
      <c r="B32" s="73" t="s">
        <v>43</v>
      </c>
      <c r="F32" s="8"/>
      <c r="G32" s="8"/>
      <c r="H32" s="8"/>
      <c r="I32" s="8"/>
      <c r="J32" s="8"/>
      <c r="K32" s="8"/>
      <c r="L32" s="8"/>
      <c r="M32" s="150" t="str">
        <f>IF(入力用!B36="神戸会場","神戸会場",IF(入力用!B36="愛知会場","愛知会場","【未選択】"))</f>
        <v>【未選択】</v>
      </c>
      <c r="N32" s="150"/>
      <c r="O32" s="150"/>
      <c r="P32" s="150"/>
      <c r="Q32" s="150"/>
      <c r="R32" s="150"/>
      <c r="S32" s="150"/>
      <c r="T32" s="150"/>
      <c r="U32" s="8"/>
      <c r="V32" s="15" t="s">
        <v>44</v>
      </c>
      <c r="W32" s="74"/>
      <c r="X32" s="74"/>
      <c r="Y32" s="74"/>
      <c r="Z32" s="74"/>
      <c r="AA32" s="74"/>
      <c r="AB32" s="76"/>
      <c r="AC32" s="76"/>
      <c r="AD32" s="76"/>
      <c r="AE32" s="74"/>
      <c r="AF32" s="75"/>
      <c r="AG32" s="159" t="str">
        <f>IF(入力用!B37="他方の会場を希望","他方を希望",IF(入力用!B37="第１希望会場のみ希望","希望しない","【未選択】"))</f>
        <v>【未選択】</v>
      </c>
      <c r="AH32" s="159"/>
      <c r="AI32" s="159"/>
      <c r="AJ32" s="159"/>
      <c r="AK32" s="159"/>
      <c r="AL32" s="159"/>
      <c r="AM32" s="159"/>
      <c r="AN32" s="159"/>
      <c r="AO32" s="22"/>
    </row>
    <row r="33" spans="1:41" ht="24" customHeight="1" x14ac:dyDescent="0.15">
      <c r="A33" s="2"/>
      <c r="B33" s="81" t="s">
        <v>85</v>
      </c>
      <c r="C33" s="16"/>
      <c r="D33" s="16"/>
      <c r="E33" s="16"/>
      <c r="F33" s="16"/>
      <c r="G33" s="16"/>
      <c r="H33" s="16"/>
      <c r="I33" s="16"/>
      <c r="J33" s="16"/>
      <c r="K33" s="154" t="str">
        <f>IF(入力用!B38="必要","必要",IF(入力用!B38="不要","不要","【未選択】"))</f>
        <v>【未選択】</v>
      </c>
      <c r="L33" s="154"/>
      <c r="M33" s="154"/>
      <c r="N33" s="154"/>
      <c r="O33" s="154"/>
      <c r="P33" s="154"/>
      <c r="Q33" s="154"/>
      <c r="R33" s="154"/>
      <c r="S33" s="16"/>
      <c r="T33" s="16"/>
      <c r="U33" s="22"/>
      <c r="V33" s="15" t="s">
        <v>100</v>
      </c>
      <c r="W33" s="16"/>
      <c r="X33" s="16"/>
      <c r="Y33" s="16"/>
      <c r="Z33" s="16"/>
      <c r="AA33" s="16"/>
      <c r="AB33" s="16"/>
      <c r="AC33" s="16"/>
      <c r="AD33" s="16"/>
      <c r="AE33" s="74"/>
      <c r="AF33" s="154" t="str">
        <f>IF(入力用!B44="有り","有り",IF(入力用!B44="無し","無し",IF(入力用!B44="貸与機器に採択されなかった場合は有り","貸与機器に採択されなかった場合は有り","【未選択】")))</f>
        <v>【未選択】</v>
      </c>
      <c r="AG33" s="154"/>
      <c r="AH33" s="154"/>
      <c r="AI33" s="154"/>
      <c r="AJ33" s="154"/>
      <c r="AK33" s="154"/>
      <c r="AL33" s="154"/>
      <c r="AM33" s="154"/>
      <c r="AN33" s="154"/>
      <c r="AO33" s="158"/>
    </row>
    <row r="34" spans="1:41" ht="24" customHeight="1" x14ac:dyDescent="0.15">
      <c r="A34" s="2"/>
      <c r="B34" s="7" t="s">
        <v>65</v>
      </c>
      <c r="F34" s="146" t="str">
        <f>IF(入力用!B39&lt;&gt;"",入力用!B39,"")</f>
        <v/>
      </c>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O34" s="20"/>
    </row>
    <row r="35" spans="1:41" ht="24" customHeight="1" x14ac:dyDescent="0.15">
      <c r="A35" s="2"/>
      <c r="B35" s="7" t="s">
        <v>58</v>
      </c>
      <c r="F35" s="9" t="s">
        <v>59</v>
      </c>
      <c r="G35" s="10" t="str">
        <f>IF(入力用!B40&lt;&gt;"",入力用!B40,"")</f>
        <v/>
      </c>
      <c r="L35" s="146" t="str">
        <f>IF(入力用!B41&lt;&gt;"",入力用!B41,"")</f>
        <v/>
      </c>
      <c r="M35" s="146"/>
      <c r="N35" s="146"/>
      <c r="O35" s="146"/>
      <c r="P35" s="146"/>
      <c r="Q35" s="146"/>
      <c r="R35" s="146"/>
      <c r="S35" s="146"/>
      <c r="T35" s="146"/>
      <c r="U35" s="146"/>
      <c r="V35" s="146"/>
      <c r="W35" s="146"/>
      <c r="X35" s="146"/>
      <c r="Y35" s="146"/>
      <c r="Z35" s="146"/>
      <c r="AA35" s="146"/>
      <c r="AB35" s="146"/>
      <c r="AC35" s="146"/>
      <c r="AD35" s="146"/>
      <c r="AE35" s="146"/>
      <c r="AO35" s="20"/>
    </row>
    <row r="36" spans="1:41" ht="24" customHeight="1" x14ac:dyDescent="0.15">
      <c r="A36" s="2"/>
      <c r="B36" s="11" t="s">
        <v>66</v>
      </c>
      <c r="C36" s="12"/>
      <c r="D36" s="12"/>
      <c r="E36" s="6"/>
      <c r="F36" s="6" t="str">
        <f>IF(入力用!B42&lt;&gt;"",入力用!B42,"")</f>
        <v/>
      </c>
      <c r="G36" s="12"/>
      <c r="H36" s="12"/>
      <c r="I36" s="12"/>
      <c r="J36" s="12"/>
      <c r="K36" s="12"/>
      <c r="L36" s="12"/>
      <c r="M36" s="12"/>
      <c r="N36" s="12"/>
      <c r="O36" s="12"/>
      <c r="P36" s="12"/>
      <c r="Q36" s="12"/>
      <c r="R36" s="12"/>
      <c r="S36" s="12"/>
      <c r="T36" s="12"/>
      <c r="U36" s="12"/>
      <c r="V36" s="12" t="s">
        <v>61</v>
      </c>
      <c r="W36" s="12"/>
      <c r="X36" s="6" t="str">
        <f>IF(入力用!B43&lt;&gt;"",入力用!B43,"")</f>
        <v/>
      </c>
      <c r="Y36" s="12"/>
      <c r="Z36" s="12"/>
      <c r="AA36" s="12"/>
      <c r="AB36" s="12"/>
      <c r="AC36" s="12"/>
      <c r="AD36" s="12"/>
      <c r="AE36" s="12"/>
      <c r="AF36" s="72"/>
      <c r="AG36" s="12"/>
      <c r="AH36" s="12"/>
      <c r="AI36" s="12"/>
      <c r="AJ36" s="12"/>
      <c r="AK36" s="12"/>
      <c r="AL36" s="12"/>
      <c r="AM36" s="12"/>
      <c r="AN36" s="12"/>
      <c r="AO36" s="21"/>
    </row>
    <row r="37" spans="1:41" ht="24" customHeight="1" x14ac:dyDescent="0.15">
      <c r="A37" s="2"/>
      <c r="B37" s="15" t="s">
        <v>67</v>
      </c>
      <c r="C37" s="16"/>
      <c r="D37" s="17"/>
      <c r="E37" s="16"/>
      <c r="F37" s="16"/>
      <c r="G37" s="16"/>
      <c r="H37" s="16"/>
      <c r="I37" s="16"/>
      <c r="J37" s="16"/>
      <c r="K37" s="154" t="str">
        <f>IF(入力用!B45="必要","必要",IF(入力用!B45="不要","不要","【未選択】"))</f>
        <v>【未選択】</v>
      </c>
      <c r="L37" s="154"/>
      <c r="M37" s="154"/>
      <c r="N37" s="154"/>
      <c r="O37" s="154"/>
      <c r="P37" s="154"/>
      <c r="Q37" s="154"/>
      <c r="R37" s="154"/>
      <c r="S37" s="16"/>
      <c r="T37" s="16"/>
      <c r="U37" s="22"/>
      <c r="V37" s="81" t="s">
        <v>97</v>
      </c>
      <c r="W37" s="16"/>
      <c r="X37" s="16"/>
      <c r="Y37" s="16"/>
      <c r="Z37" s="16"/>
      <c r="AA37" s="16"/>
      <c r="AB37" s="16"/>
      <c r="AC37" s="16"/>
      <c r="AD37" s="16"/>
      <c r="AE37" s="154" t="str">
        <f>IF(入力用!B46="チャレンジする","チャレンジする",IF(入力用!V46="チャレンジする","不参加","【未選択】"))</f>
        <v>【未選択】</v>
      </c>
      <c r="AF37" s="154"/>
      <c r="AG37" s="154"/>
      <c r="AH37" s="154"/>
      <c r="AI37" s="154"/>
      <c r="AJ37" s="154"/>
      <c r="AK37" s="154"/>
      <c r="AL37" s="154"/>
      <c r="AM37" s="16"/>
      <c r="AN37" s="16"/>
      <c r="AO37" s="22"/>
    </row>
    <row r="38" spans="1:41" ht="24" customHeight="1" x14ac:dyDescent="0.15">
      <c r="A38" s="2"/>
      <c r="B38" s="15" t="s">
        <v>68</v>
      </c>
      <c r="C38" s="16"/>
      <c r="D38" s="16"/>
      <c r="E38" s="16"/>
      <c r="F38" s="65"/>
      <c r="G38" s="65"/>
      <c r="H38" s="65"/>
      <c r="I38" s="65"/>
      <c r="J38" s="65"/>
      <c r="K38" s="154" t="str">
        <f>IF(入力用!B47&lt;&gt;"",入力用!B47,"")</f>
        <v/>
      </c>
      <c r="L38" s="154"/>
      <c r="M38" s="154"/>
      <c r="N38" s="154"/>
      <c r="O38" s="154"/>
      <c r="P38" s="154"/>
      <c r="Q38" s="154"/>
      <c r="R38" s="154"/>
      <c r="S38" s="65"/>
      <c r="T38" s="65"/>
      <c r="U38" s="65"/>
      <c r="V38" s="155" t="s">
        <v>87</v>
      </c>
      <c r="W38" s="156"/>
      <c r="X38" s="156"/>
      <c r="Y38" s="157" t="str">
        <f>IF(入力用!B48&lt;&gt;"",入力用!B48,"")</f>
        <v/>
      </c>
      <c r="Z38" s="157"/>
      <c r="AA38" s="157"/>
      <c r="AB38" s="157"/>
      <c r="AC38" s="157"/>
      <c r="AD38" s="157"/>
      <c r="AE38" s="157"/>
      <c r="AF38" s="75"/>
      <c r="AG38" s="16"/>
      <c r="AH38" s="16"/>
      <c r="AI38" s="16"/>
      <c r="AJ38" s="16"/>
      <c r="AK38" s="16"/>
      <c r="AL38" s="16"/>
      <c r="AM38" s="16"/>
      <c r="AN38" s="16"/>
      <c r="AO38" s="22"/>
    </row>
    <row r="39" spans="1:41" ht="24" customHeight="1" x14ac:dyDescent="0.15">
      <c r="A39" s="2"/>
      <c r="B39" s="15" t="s">
        <v>69</v>
      </c>
      <c r="C39" s="16"/>
      <c r="D39" s="16"/>
      <c r="E39" s="16"/>
      <c r="F39" s="65"/>
      <c r="G39" s="65"/>
      <c r="H39" s="151" t="str">
        <f>IF(入力用!B49&lt;&gt;"",入力用!B49,"")</f>
        <v/>
      </c>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75"/>
      <c r="AG39" s="16"/>
      <c r="AH39" s="16"/>
      <c r="AI39" s="16"/>
      <c r="AJ39" s="16"/>
      <c r="AK39" s="16"/>
      <c r="AL39" s="16"/>
      <c r="AM39" s="16"/>
      <c r="AN39" s="16"/>
      <c r="AO39" s="22"/>
    </row>
    <row r="40" spans="1:41" ht="24" customHeight="1" x14ac:dyDescent="0.15">
      <c r="A40" s="2"/>
      <c r="B40" s="1" t="s">
        <v>70</v>
      </c>
      <c r="J40" s="152" t="s">
        <v>94</v>
      </c>
      <c r="K40" s="153"/>
      <c r="L40" s="153"/>
      <c r="M40" s="153"/>
      <c r="N40" s="153"/>
      <c r="O40" s="153"/>
      <c r="P40" s="153"/>
      <c r="Q40" s="153"/>
      <c r="R40" s="153"/>
      <c r="S40" s="153"/>
      <c r="T40" s="153"/>
      <c r="U40" s="153"/>
      <c r="V40" s="153"/>
      <c r="W40" s="153"/>
      <c r="X40" s="153"/>
      <c r="Y40" s="153"/>
      <c r="Z40" s="153"/>
      <c r="AA40" s="153"/>
      <c r="AJ40" s="9" t="s">
        <v>71</v>
      </c>
    </row>
    <row r="41" spans="1:41" ht="24"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51">
    <mergeCell ref="J40:AA40"/>
    <mergeCell ref="K33:R33"/>
    <mergeCell ref="F34:AE34"/>
    <mergeCell ref="L35:AE35"/>
    <mergeCell ref="K37:R37"/>
    <mergeCell ref="K38:R38"/>
    <mergeCell ref="V38:X38"/>
    <mergeCell ref="Y38:AE38"/>
    <mergeCell ref="AE37:AL37"/>
    <mergeCell ref="AF33:AO33"/>
    <mergeCell ref="L29:AE29"/>
    <mergeCell ref="B30:H30"/>
    <mergeCell ref="F31:AE31"/>
    <mergeCell ref="M32:T32"/>
    <mergeCell ref="H39:AE39"/>
    <mergeCell ref="B24:H24"/>
    <mergeCell ref="F25:AE25"/>
    <mergeCell ref="F27:S27"/>
    <mergeCell ref="X27:AE27"/>
    <mergeCell ref="F28:S28"/>
    <mergeCell ref="B19:H19"/>
    <mergeCell ref="F20:AE20"/>
    <mergeCell ref="F22:S22"/>
    <mergeCell ref="X22:AE22"/>
    <mergeCell ref="F23:S23"/>
    <mergeCell ref="AB6:AC6"/>
    <mergeCell ref="F16:S16"/>
    <mergeCell ref="X16:AE16"/>
    <mergeCell ref="F17:S17"/>
    <mergeCell ref="L18:AE18"/>
    <mergeCell ref="R6:S6"/>
    <mergeCell ref="T6:U6"/>
    <mergeCell ref="V6:W6"/>
    <mergeCell ref="X6:Y6"/>
    <mergeCell ref="Z6:AA6"/>
    <mergeCell ref="AN6:AO6"/>
    <mergeCell ref="B4:AO4"/>
    <mergeCell ref="AG32:AN32"/>
    <mergeCell ref="AD6:AE6"/>
    <mergeCell ref="AF6:AG6"/>
    <mergeCell ref="AH6:AI6"/>
    <mergeCell ref="AJ6:AK6"/>
    <mergeCell ref="AL6:AM6"/>
    <mergeCell ref="B6:C6"/>
    <mergeCell ref="D6:E6"/>
    <mergeCell ref="F6:G6"/>
    <mergeCell ref="H6:I6"/>
    <mergeCell ref="J6:K6"/>
    <mergeCell ref="L6:M6"/>
    <mergeCell ref="N6:O6"/>
    <mergeCell ref="P6:Q6"/>
  </mergeCells>
  <phoneticPr fontId="6"/>
  <printOptions horizontalCentered="1"/>
  <pageMargins left="0.78680555555555598" right="0.78680555555555598" top="0.78680555555555598" bottom="0.78680555555555598" header="0.51180555555555596" footer="0.51180555555555596"/>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印刷用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TK</cp:lastModifiedBy>
  <cp:lastPrinted>2016-11-30T14:49:00Z</cp:lastPrinted>
  <dcterms:created xsi:type="dcterms:W3CDTF">1997-01-08T22:48:00Z</dcterms:created>
  <dcterms:modified xsi:type="dcterms:W3CDTF">2017-11-30T05:00:53Z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